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ktuelles/1.2 EFZ EBA/Viscom Modulbaukasten/3. MBK/"/>
    </mc:Choice>
  </mc:AlternateContent>
  <xr:revisionPtr revIDLastSave="0" documentId="13_ncr:1_{ADC24001-BFCF-7B4D-8835-FAE18EC72780}" xr6:coauthVersionLast="47" xr6:coauthVersionMax="47" xr10:uidLastSave="{00000000-0000-0000-0000-000000000000}"/>
  <bookViews>
    <workbookView xWindow="16540" yWindow="460" windowWidth="21860" windowHeight="19480" firstSheet="1" activeTab="10" xr2:uid="{9A686B20-0D4D-124C-B65E-A2DF902C2793}"/>
  </bookViews>
  <sheets>
    <sheet name="Lektionentafel BFS" sheetId="11" r:id="rId1"/>
    <sheet name="Übersicht Module" sheetId="13" r:id="rId2"/>
    <sheet name="Lernortkoordinationstabelle" sheetId="12" r:id="rId3"/>
    <sheet name="S1 - J1" sheetId="1" r:id="rId4"/>
    <sheet name="S2 - J1" sheetId="2" r:id="rId5"/>
    <sheet name="S3 - J2" sheetId="3" r:id="rId6"/>
    <sheet name="S4 - J2" sheetId="4" r:id="rId7"/>
    <sheet name="S5 - J3" sheetId="5" r:id="rId8"/>
    <sheet name="S6 - J3" sheetId="6" r:id="rId9"/>
    <sheet name="S7 - J4" sheetId="7" r:id="rId10"/>
    <sheet name="S8 - J4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1" l="1"/>
  <c r="C57" i="12"/>
  <c r="C108" i="12"/>
  <c r="D108" i="12"/>
  <c r="D57" i="12"/>
  <c r="F6" i="2"/>
  <c r="F18" i="3" l="1"/>
  <c r="F6" i="3"/>
  <c r="F23" i="2"/>
  <c r="F7" i="5" l="1"/>
  <c r="F31" i="3"/>
  <c r="F10" i="8" l="1"/>
  <c r="F12" i="8" s="1"/>
  <c r="F9" i="7"/>
  <c r="F11" i="7" s="1"/>
  <c r="F11" i="6"/>
  <c r="F13" i="6" s="1"/>
  <c r="F14" i="4"/>
  <c r="F10" i="4"/>
  <c r="F19" i="4"/>
  <c r="F29" i="4"/>
  <c r="F12" i="3"/>
  <c r="F25" i="3"/>
  <c r="F30" i="2"/>
  <c r="F14" i="2"/>
  <c r="F29" i="1"/>
  <c r="F24" i="1"/>
  <c r="F17" i="1"/>
  <c r="F12" i="1"/>
  <c r="F7" i="1"/>
  <c r="D140" i="12"/>
  <c r="F33" i="3" l="1"/>
  <c r="F31" i="1"/>
  <c r="F32" i="2"/>
  <c r="F31" i="4"/>
  <c r="F14" i="5"/>
  <c r="F16" i="5" s="1"/>
  <c r="I157" i="12"/>
  <c r="H157" i="12"/>
  <c r="G157" i="12"/>
  <c r="F157" i="12"/>
  <c r="E157" i="12"/>
  <c r="D157" i="12"/>
  <c r="C157" i="12"/>
  <c r="B157" i="12"/>
  <c r="I147" i="12"/>
  <c r="H147" i="12"/>
  <c r="G147" i="12"/>
  <c r="F147" i="12"/>
  <c r="E147" i="12"/>
  <c r="D147" i="12"/>
  <c r="C147" i="12"/>
  <c r="B147" i="12"/>
  <c r="I140" i="12"/>
  <c r="H140" i="12"/>
  <c r="G140" i="12"/>
  <c r="F140" i="12"/>
  <c r="E140" i="12"/>
  <c r="E138" i="12" s="1"/>
  <c r="D138" i="12"/>
  <c r="C140" i="12"/>
  <c r="B140" i="12"/>
  <c r="I132" i="12"/>
  <c r="H132" i="12"/>
  <c r="G132" i="12"/>
  <c r="F132" i="12"/>
  <c r="E132" i="12"/>
  <c r="D132" i="12"/>
  <c r="C132" i="12"/>
  <c r="B132" i="12"/>
  <c r="I123" i="12"/>
  <c r="H123" i="12"/>
  <c r="G123" i="12"/>
  <c r="F123" i="12"/>
  <c r="E123" i="12"/>
  <c r="D123" i="12"/>
  <c r="C123" i="12"/>
  <c r="B123" i="12"/>
  <c r="I108" i="12"/>
  <c r="H108" i="12"/>
  <c r="G108" i="12"/>
  <c r="F108" i="12"/>
  <c r="E108" i="12"/>
  <c r="B108" i="12"/>
  <c r="I97" i="12"/>
  <c r="H97" i="12"/>
  <c r="G97" i="12"/>
  <c r="F97" i="12"/>
  <c r="E97" i="12"/>
  <c r="D97" i="12"/>
  <c r="C97" i="12"/>
  <c r="B97" i="12"/>
  <c r="I89" i="12"/>
  <c r="H89" i="12"/>
  <c r="G89" i="12"/>
  <c r="F89" i="12"/>
  <c r="E89" i="12"/>
  <c r="D89" i="12"/>
  <c r="C89" i="12"/>
  <c r="B89" i="12"/>
  <c r="I78" i="12"/>
  <c r="H78" i="12"/>
  <c r="G78" i="12"/>
  <c r="F78" i="12"/>
  <c r="E78" i="12"/>
  <c r="D78" i="12"/>
  <c r="C78" i="12"/>
  <c r="B78" i="12"/>
  <c r="I57" i="12"/>
  <c r="H57" i="12"/>
  <c r="G57" i="12"/>
  <c r="F57" i="12"/>
  <c r="E57" i="12"/>
  <c r="B57" i="12"/>
  <c r="I47" i="12"/>
  <c r="H47" i="12"/>
  <c r="G47" i="12"/>
  <c r="F47" i="12"/>
  <c r="E47" i="12"/>
  <c r="D47" i="12"/>
  <c r="C47" i="12"/>
  <c r="B47" i="12"/>
  <c r="I39" i="12"/>
  <c r="H39" i="12"/>
  <c r="G39" i="12"/>
  <c r="F39" i="12"/>
  <c r="E39" i="12"/>
  <c r="D39" i="12"/>
  <c r="C39" i="12"/>
  <c r="B39" i="12"/>
  <c r="I21" i="12"/>
  <c r="H21" i="12"/>
  <c r="G21" i="12"/>
  <c r="F21" i="12"/>
  <c r="E21" i="12"/>
  <c r="D21" i="12"/>
  <c r="C21" i="12"/>
  <c r="B21" i="12"/>
  <c r="I14" i="12"/>
  <c r="H14" i="12"/>
  <c r="G14" i="12"/>
  <c r="F14" i="12"/>
  <c r="E14" i="12"/>
  <c r="D14" i="12"/>
  <c r="C14" i="12"/>
  <c r="B14" i="12"/>
  <c r="I4" i="12"/>
  <c r="H4" i="12"/>
  <c r="H2" i="12" s="1"/>
  <c r="G4" i="12"/>
  <c r="G2" i="12" s="1"/>
  <c r="F4" i="12"/>
  <c r="E4" i="12"/>
  <c r="D4" i="12"/>
  <c r="D2" i="12" s="1"/>
  <c r="C4" i="12"/>
  <c r="B4" i="12"/>
  <c r="G23" i="11"/>
  <c r="G22" i="11"/>
  <c r="G21" i="11"/>
  <c r="F20" i="11"/>
  <c r="E20" i="11"/>
  <c r="D20" i="11"/>
  <c r="G18" i="11"/>
  <c r="G17" i="11"/>
  <c r="G16" i="11"/>
  <c r="G15" i="11"/>
  <c r="F14" i="11"/>
  <c r="E14" i="11"/>
  <c r="D14" i="11"/>
  <c r="C14" i="11"/>
  <c r="G12" i="11"/>
  <c r="G11" i="11"/>
  <c r="G10" i="11"/>
  <c r="G9" i="11"/>
  <c r="F8" i="11"/>
  <c r="E8" i="11"/>
  <c r="D8" i="11"/>
  <c r="C8" i="11"/>
  <c r="G6" i="11"/>
  <c r="G5" i="11"/>
  <c r="G4" i="11"/>
  <c r="G3" i="11"/>
  <c r="F2" i="11"/>
  <c r="F25" i="11" s="1"/>
  <c r="E2" i="11"/>
  <c r="E25" i="11" s="1"/>
  <c r="D2" i="11"/>
  <c r="C2" i="11"/>
  <c r="C45" i="12" l="1"/>
  <c r="D45" i="12"/>
  <c r="G95" i="12"/>
  <c r="F138" i="12"/>
  <c r="I95" i="12"/>
  <c r="H138" i="12"/>
  <c r="F95" i="12"/>
  <c r="F45" i="12"/>
  <c r="B95" i="12"/>
  <c r="B45" i="12"/>
  <c r="J39" i="12"/>
  <c r="I138" i="12"/>
  <c r="C95" i="12"/>
  <c r="G45" i="12"/>
  <c r="H45" i="12"/>
  <c r="J140" i="12"/>
  <c r="J147" i="12"/>
  <c r="J157" i="12"/>
  <c r="J89" i="12"/>
  <c r="J4" i="12"/>
  <c r="J14" i="12"/>
  <c r="C2" i="12"/>
  <c r="J47" i="12"/>
  <c r="J57" i="12"/>
  <c r="J78" i="12"/>
  <c r="E95" i="12"/>
  <c r="J97" i="12"/>
  <c r="J108" i="12"/>
  <c r="J123" i="12"/>
  <c r="J132" i="12"/>
  <c r="B138" i="12"/>
  <c r="J21" i="12"/>
  <c r="G8" i="11"/>
  <c r="D25" i="11"/>
  <c r="D95" i="12"/>
  <c r="D165" i="12" s="1"/>
  <c r="H95" i="12"/>
  <c r="E2" i="12"/>
  <c r="I2" i="12"/>
  <c r="E45" i="12"/>
  <c r="I45" i="12"/>
  <c r="F2" i="12"/>
  <c r="G2" i="11"/>
  <c r="C25" i="11"/>
  <c r="G14" i="11"/>
  <c r="G20" i="11"/>
  <c r="C138" i="12"/>
  <c r="G138" i="12"/>
  <c r="G165" i="12" s="1"/>
  <c r="B2" i="12"/>
  <c r="F165" i="12" l="1"/>
  <c r="H165" i="12"/>
  <c r="B165" i="12"/>
  <c r="J138" i="12"/>
  <c r="C165" i="12"/>
  <c r="J45" i="12"/>
  <c r="E165" i="12"/>
  <c r="J95" i="12"/>
  <c r="J2" i="12"/>
  <c r="I165" i="12"/>
  <c r="G25" i="11"/>
  <c r="J165" i="12" l="1"/>
</calcChain>
</file>

<file path=xl/sharedStrings.xml><?xml version="1.0" encoding="utf-8"?>
<sst xmlns="http://schemas.openxmlformats.org/spreadsheetml/2006/main" count="943" uniqueCount="439">
  <si>
    <t>A3_IMD_1005</t>
  </si>
  <si>
    <t>A4_IMD_1001</t>
  </si>
  <si>
    <t>A4_IMD_2001</t>
  </si>
  <si>
    <t>1. Lehrjahr</t>
  </si>
  <si>
    <t>2. Lehrjahr</t>
  </si>
  <si>
    <t>3. Lehrjahr</t>
  </si>
  <si>
    <t>4. Lehrjahr</t>
  </si>
  <si>
    <t>Total</t>
  </si>
  <si>
    <t>a</t>
  </si>
  <si>
    <t>a1</t>
  </si>
  <si>
    <t>a2</t>
  </si>
  <si>
    <t>a3</t>
  </si>
  <si>
    <t>a4</t>
  </si>
  <si>
    <t>b</t>
  </si>
  <si>
    <t>b1</t>
  </si>
  <si>
    <t>b2</t>
  </si>
  <si>
    <t>b3</t>
  </si>
  <si>
    <t>b4</t>
  </si>
  <si>
    <t>c</t>
  </si>
  <si>
    <t>c1</t>
  </si>
  <si>
    <t>c2</t>
  </si>
  <si>
    <t>c3</t>
  </si>
  <si>
    <t>c4</t>
  </si>
  <si>
    <t>d</t>
  </si>
  <si>
    <t>d1</t>
  </si>
  <si>
    <t>Funktionen und Interaktionen für die technische Umsetzung des interaktiven digitalen Kommunikationsmittels spezifizieren oder herstellen</t>
  </si>
  <si>
    <t>d2</t>
  </si>
  <si>
    <t>d3</t>
  </si>
  <si>
    <t>Total Berufkentnisse</t>
  </si>
  <si>
    <t>Handlungskompetenzbereiche, Handlungskompetenzen und Leistungsziele</t>
  </si>
  <si>
    <t>1. Sem.</t>
  </si>
  <si>
    <t>2. Sem.</t>
  </si>
  <si>
    <t>3. Sem.</t>
  </si>
  <si>
    <t>4 . Sem.</t>
  </si>
  <si>
    <t>5. Sem.</t>
  </si>
  <si>
    <t>6. Sem.</t>
  </si>
  <si>
    <t>7. Sem.</t>
  </si>
  <si>
    <t>8. Sem.</t>
  </si>
  <si>
    <t>BFS Total</t>
  </si>
  <si>
    <t>Leistungsziele der Berufsfachschule mit Anzahl Lektionen in den entsprechenden Semestern. </t>
  </si>
  <si>
    <t>Leistungsziele des Betriebs mit Angabe der Semester, in welchen das Ziel gemäss Modelllehrgang bearbeitet wird. </t>
  </si>
  <si>
    <t>üK 1</t>
  </si>
  <si>
    <t>üK2</t>
  </si>
  <si>
    <t>üK3</t>
  </si>
  <si>
    <t>üK4</t>
  </si>
  <si>
    <t>üK5</t>
  </si>
  <si>
    <t>Leistungsziele des üK.</t>
  </si>
  <si>
    <t>a1.3 Projektbeschrieb erstellen (K3)</t>
  </si>
  <si>
    <t>a2.1  Bedürfnisse der/des Auftraggebenden, Zielgruppe und Kontext analysieren (K2)</t>
  </si>
  <si>
    <t>a2.1  Bedürfnisse der/des Auftraggebenden, Zielgruppe und Kontext analysieren (K5)</t>
  </si>
  <si>
    <t>üK1</t>
  </si>
  <si>
    <t>a2.2  Machbarkeit und Zweckmässigkeit des Auftrags klären und beurteilen (K5)</t>
  </si>
  <si>
    <t>a2.3  Grobe Aufwandschätzung für ein Vorkonzept vornehmen (K3)</t>
  </si>
  <si>
    <t>a3.1  Ideen sammeln und entwickeln (K5)</t>
  </si>
  <si>
    <t>a3.2  Ideen visualisieren (K5)</t>
  </si>
  <si>
    <t>a3.3  Erste gestalterische Ansätze entwickeln (K5)</t>
  </si>
  <si>
    <t>a3.4  Vorkonzeption erstellen (K5)</t>
  </si>
  <si>
    <t>a3.5  Bestandteile von Offerten beschreiben (K2)</t>
  </si>
  <si>
    <t>a3.6 Ziele und Anforderungen an die Arbeitsplanung beschreiben (K2)</t>
  </si>
  <si>
    <t>a3.6 Arbeitsplanung erstellen (K5)</t>
  </si>
  <si>
    <t>a3.6 Arbeitsplanung erstellen (K3)</t>
  </si>
  <si>
    <t>b1.1 Recherchen durchführen (K5)</t>
  </si>
  <si>
    <t>b1.2 Rechercheergebnisse auswerten (K6)</t>
  </si>
  <si>
    <t>b1.3 Grundlagen für das Kommunikations- und Designkonzept festlegen (K5)</t>
  </si>
  <si>
    <t>b2.1 Prinzipien der visuellen Kommunikation erkennen  (K4)</t>
  </si>
  <si>
    <t>b2.2 Grundlagen der visuellen Wahrnehmung erklären (K2)</t>
  </si>
  <si>
    <t>b2.3 Grundlagen der visuellen Wahrnehmung einsetzen (K5)</t>
  </si>
  <si>
    <t>b2.4 Anforderungen an Inhalte erklären (K2)</t>
  </si>
  <si>
    <t>b2.5 Funktionsweisen von Kommunikationsmitteln erklären (K2)</t>
  </si>
  <si>
    <t>b2.6 Richtlinien und technische Möglichkeiten von Kommunikationssystemen erklären (K2)</t>
  </si>
  <si>
    <t>b2.7 Ideen entwickeln (K5)</t>
  </si>
  <si>
    <t>b2.8 Konzepte erstellen (K5)</t>
  </si>
  <si>
    <t>b2.9 Layoutvarianten entwickeln (K5)</t>
  </si>
  <si>
    <t>b2.10 Vorschläge ausarbeiten (K5)</t>
  </si>
  <si>
    <t>b3.1 Usertesting vorbereiten (K5)</t>
  </si>
  <si>
    <t>b3.1 Usertesting vorbereiten (K5) </t>
  </si>
  <si>
    <t>b3.2 Usertesting durchführen (K3)</t>
  </si>
  <si>
    <t>b3.2 Usertesting durchführen (K5) </t>
  </si>
  <si>
    <t>b3.2 Usertesting durchführen (K3) </t>
  </si>
  <si>
    <t>b3.3 Usertesting auswerten und Projekt optimieren (K5)</t>
  </si>
  <si>
    <t>b3.3 Usertesting auswerten und Projekt optimieren (K5) </t>
  </si>
  <si>
    <t>c1.1 Umsetzung des Projekts und technische Anforderungen festlegen (K3)</t>
  </si>
  <si>
    <t>c1.1 Umsetzung des Projekts und technische Anforderungen festlegen (K5)</t>
  </si>
  <si>
    <t>c1.2 Projektplan erstellen (K5)</t>
  </si>
  <si>
    <t>c1.3 Zusammenarbeit mit Projektpartner/innen klären (intern/extern) (K5)</t>
  </si>
  <si>
    <t>c1.4 Gesundheitsschutz sicherstellen (K3) </t>
  </si>
  <si>
    <t>c1.5 Schutz- und Sicherheitsmassnahmen für Hard- und Software anwenden (K3)</t>
  </si>
  <si>
    <t>c1.6 Massnahmen der Büroökologie beschreiben (K3)</t>
  </si>
  <si>
    <t>c1.6 Massnahmen der Büroökologie umsetzen (K3)</t>
  </si>
  <si>
    <t>c2.1 Illustration/Zeichnung entwerfen (K5)</t>
  </si>
  <si>
    <t>c2.2 Infografiken erstellen (K5)</t>
  </si>
  <si>
    <t>c2.3 Fotografien erstellen (K5)</t>
  </si>
  <si>
    <t>c2.3 Fotografien erstellen (K3)</t>
  </si>
  <si>
    <t>c2.4 Video/Audio einsetzen (K5)</t>
  </si>
  <si>
    <t>c2.5 Geistiges Eigentum und Urheberrecht verstehen (K3)</t>
  </si>
  <si>
    <t>c2.6 Inhalte spezifizieren und herstellen (K5)</t>
  </si>
  <si>
    <t>c2.6 Inhalte spezifizieren und herstellen (K3)</t>
  </si>
  <si>
    <t>c2.7 Texte mittels Korrekturprogrammen sprachlich überprüfen (K5)</t>
  </si>
  <si>
    <t>c3.1 Grundlagen der Semiologie/Semiotik einsetzen (K6)</t>
  </si>
  <si>
    <t>c3.2 Farbenlehre einsetzen (K5)</t>
  </si>
  <si>
    <t>c3.3 Grundlagen der Typografie und Schrift einsetzen (K6)</t>
  </si>
  <si>
    <t>c3.4 Corporate Identity, Corporate Design und Marketingkommunikation verstehen (K3)</t>
  </si>
  <si>
    <t>c3.5 Design spezifizieren und herstellen (K5)</t>
  </si>
  <si>
    <t>d1.1 Technische Funktionen und Interaktionen spezifizieren und herstellen (K5)</t>
  </si>
  <si>
    <t>d1.1 Technische Funktionen und Interaktionen spezifizieren oder herstellen (K5)</t>
  </si>
  <si>
    <t>d1.2 Sich mit neuen Technologien auseinandersetzen (K5)</t>
  </si>
  <si>
    <t>d1.2 Neue Technologien integrieren (K5)</t>
  </si>
  <si>
    <t>d2.1 Interaktive digitale Kommunikationsmittel testen (K4)</t>
  </si>
  <si>
    <t>d2.1 Interaktive digitale Kommunikationsmittel testen (K5)</t>
  </si>
  <si>
    <t>d2.2 Interaktive digitale Kommunikationsmittel publizieren (K3) </t>
  </si>
  <si>
    <t>d2.2 Interaktive digitale Kommunikationsmittel publizieren (K3)</t>
  </si>
  <si>
    <t>d2.3 Einführung der interaktiven digitalen Kommunikationsmittel auswerten (K5) </t>
  </si>
  <si>
    <t>d2.3 Einführung der interaktiven digitalen Kommunikationsmittel auswerten (K5)</t>
  </si>
  <si>
    <t>d3.1 Nachbesprechung mit dem Auftraggeber durchführen (K3)</t>
  </si>
  <si>
    <t>d3.2 Projekt administrativ abschliessen (K3)</t>
  </si>
  <si>
    <t>d3.3 Lerndokumentation erklären (K2)</t>
  </si>
  <si>
    <t>d3.3 Lerndokumentation führen (K3)</t>
  </si>
  <si>
    <t>Total Stunden Berufsfachschule : </t>
  </si>
  <si>
    <t>Modul</t>
  </si>
  <si>
    <t>Modultitel</t>
  </si>
  <si>
    <t>üKm</t>
  </si>
  <si>
    <t>Handlungskompetenz</t>
  </si>
  <si>
    <t>Leistungsziel</t>
  </si>
  <si>
    <t>Lektionen</t>
  </si>
  <si>
    <t>Modulinhalte</t>
  </si>
  <si>
    <t>Typographie</t>
  </si>
  <si>
    <t>c2: Inhalte herstellen oder spezifizieren</t>
  </si>
  <si>
    <t>c2.6 Inhalte spezifizieren und herstellen</t>
  </si>
  <si>
    <t>c3: Design entwickeln</t>
  </si>
  <si>
    <t>c3.3 Grundlagen der Typografie und Schrift einsetzen</t>
  </si>
  <si>
    <t>b2: Kommunikations- und Designkonzepte erstellen</t>
  </si>
  <si>
    <t>b2.1 Prinzipien der visuellen Kommunikation erkennen</t>
  </si>
  <si>
    <t>A4_IMD_1002</t>
  </si>
  <si>
    <t>Bildgestaltung (Illustrationen)</t>
  </si>
  <si>
    <t>A4.4</t>
  </si>
  <si>
    <t>b2.3 Grundlagen der visuellen Wahrnehmung einsetzen</t>
  </si>
  <si>
    <t>c2.1 Illustration/Zeichnung entwerfen</t>
  </si>
  <si>
    <t>c3.2 Farbenlehre einsetzen</t>
  </si>
  <si>
    <t>A4_IMD_1003</t>
  </si>
  <si>
    <t>Gestalterische Grundlagen</t>
  </si>
  <si>
    <t>A4.7</t>
  </si>
  <si>
    <t>b2.2 Grundlagen der visuellen Wahrnehmung erklären</t>
  </si>
  <si>
    <t>c2.5 Geistiges Eigentum und Urheberrecht verstehen</t>
  </si>
  <si>
    <t>A2_IMD_1004</t>
  </si>
  <si>
    <t>Recherche</t>
  </si>
  <si>
    <t>A2.7</t>
  </si>
  <si>
    <t>b1: Detailrecherchen durchführen</t>
  </si>
  <si>
    <t>b1.1 Recherchen durchführen</t>
  </si>
  <si>
    <t>b1.2 Rechercheergebnisse auswerten</t>
  </si>
  <si>
    <t>b1.3 Grundlagen für das Kommunikations- und Designkonzept festlegen</t>
  </si>
  <si>
    <t>b4: Kommunikations- und Designkonzepte präsentieren und gemäss den Kundenwünschen anpassen</t>
  </si>
  <si>
    <t>Kreativtechnik</t>
  </si>
  <si>
    <t>A3.2</t>
  </si>
  <si>
    <t>a3: Ideenskizze und Vorkonzept erstellen</t>
  </si>
  <si>
    <t>a3.1  Ideen sammeln und entwickeln</t>
  </si>
  <si>
    <t>a3.2  Ideen visualisieren</t>
  </si>
  <si>
    <t>Total Sem. 1</t>
  </si>
  <si>
    <t>A4_IMD1006</t>
  </si>
  <si>
    <t>ÜK_UX/UI</t>
  </si>
  <si>
    <t>a1: Kundenauftrag erfassen und Projektbeschrieb erstellen</t>
  </si>
  <si>
    <t xml:space="preserve">a1.1 Kommunikation verstehen </t>
  </si>
  <si>
    <t>a1.2 Bedürfnisse der/des Auftraggebenden erfassen</t>
  </si>
  <si>
    <t>a1.3 Projektbeschrieb erstellen</t>
  </si>
  <si>
    <t>a2: Kundenbedürfnisse, Zielgruppe und Kontext analysieren</t>
  </si>
  <si>
    <t xml:space="preserve">a2.1 Bedürfnisse der/des Auftraggebenden, Zielgruppe und Kontext analysieren </t>
  </si>
  <si>
    <t>a3.1 Ideen sammeln und entwickeln</t>
  </si>
  <si>
    <t xml:space="preserve">a3.2 Ideen visualisieren </t>
  </si>
  <si>
    <t xml:space="preserve">a3.3 Erste gestalterische Ansätze entwickeln </t>
  </si>
  <si>
    <t xml:space="preserve">a3.4 Vorkonzeption erstellen </t>
  </si>
  <si>
    <t xml:space="preserve">a3.6 Arbeitsplanung erstellen </t>
  </si>
  <si>
    <t xml:space="preserve">b1.1 Recherchen durchführen </t>
  </si>
  <si>
    <t xml:space="preserve">b1.2 Rechercheergebnisse auswerten </t>
  </si>
  <si>
    <t xml:space="preserve">b2.7 Ideen entwickeln </t>
  </si>
  <si>
    <t>b2.8 Konzepte erstellen</t>
  </si>
  <si>
    <t xml:space="preserve">b2.9 Layoutvarianten entwickeln </t>
  </si>
  <si>
    <t xml:space="preserve">b2.10 Vorschläge ausarbeiten </t>
  </si>
  <si>
    <t xml:space="preserve">b3.1 Usertesting vorbereiten </t>
  </si>
  <si>
    <t>b3.2 Usertesting durchführen</t>
  </si>
  <si>
    <t xml:space="preserve">b3.3 Usertesting auswerten und Projekt optimieren </t>
  </si>
  <si>
    <t>4 Tage</t>
  </si>
  <si>
    <t>A4.6</t>
  </si>
  <si>
    <t>A4_IMD_2002</t>
  </si>
  <si>
    <t>A4.2</t>
  </si>
  <si>
    <t>c3.1 Grundlagen der Semiologie/Semiotik einsetzen</t>
  </si>
  <si>
    <t>b2.1 Prinzipien der visuellen Kommunikation erkennen </t>
  </si>
  <si>
    <t>A1.2</t>
  </si>
  <si>
    <t>A1.3</t>
  </si>
  <si>
    <t>A4_IMD_2003</t>
  </si>
  <si>
    <t xml:space="preserve">Interface Grundlagen </t>
  </si>
  <si>
    <t>A3.3</t>
  </si>
  <si>
    <t>b2.4 Anforderungen an Inhalte erklären</t>
  </si>
  <si>
    <t>b2.5 Funktionsweisen von Kommunikationsmitteln erklären</t>
  </si>
  <si>
    <t>b2.6 Richtlinien und technische Möglichkeiten von Kommunikationssystemen erklären</t>
  </si>
  <si>
    <t>c1: Projekte planen</t>
  </si>
  <si>
    <t>c1.5 Schutz- und Sicherheitsmassnahmen für Hard- und Software anwenden</t>
  </si>
  <si>
    <t>c1.6 Massnahmen der Büroökologie beschreiben</t>
  </si>
  <si>
    <t>A4_IMD_2004</t>
  </si>
  <si>
    <t>Interface Design 1</t>
  </si>
  <si>
    <t>A4.1</t>
  </si>
  <si>
    <t>Total Sem. 2</t>
  </si>
  <si>
    <t>A4_IMD_2005</t>
  </si>
  <si>
    <t>üK_Fotografie</t>
  </si>
  <si>
    <t xml:space="preserve">c2.3 Fotografien erstellen </t>
  </si>
  <si>
    <t xml:space="preserve">c2.5 Geistiges Eigentum und Urheberrecht berrücksichtigen </t>
  </si>
  <si>
    <t>A4_IMD_3001</t>
  </si>
  <si>
    <t>Fotografie</t>
  </si>
  <si>
    <t>c2.3 Fotografien erstellen</t>
  </si>
  <si>
    <t>A2_IMD_3002</t>
  </si>
  <si>
    <t>UX Research</t>
  </si>
  <si>
    <t>A2.4</t>
  </si>
  <si>
    <t>a3.3  Erste gestalterische Ansätze entwickeln</t>
  </si>
  <si>
    <t>A4_IMD_3003</t>
  </si>
  <si>
    <t>Interface Design 2</t>
  </si>
  <si>
    <t>b2.7 Ideen entwickeln</t>
  </si>
  <si>
    <t>b2.9 Layoutvarianten entwickeln</t>
  </si>
  <si>
    <t>c1.1 Umsetzung des Projekts und technische Anforderungen festlegen</t>
  </si>
  <si>
    <t>c2.2 Infografiken erstellen</t>
  </si>
  <si>
    <t>A3_IMD_3004</t>
  </si>
  <si>
    <t>c3.4 Corporate Identity, Corporate Design und Marketingkommunikation verstehen</t>
  </si>
  <si>
    <t>A1.1</t>
  </si>
  <si>
    <t>a1.1   Kommunikation verstehen</t>
  </si>
  <si>
    <t>a2.1  Bedürfnisse der/des Auftraggebenden, Zielgruppe und Kontext analysieren</t>
  </si>
  <si>
    <t>d3: Projekte abschliessen und Prozessschritte auswerten</t>
  </si>
  <si>
    <t>d3.3 Lerndokumentation erklären</t>
  </si>
  <si>
    <t>A4_IMD_3005</t>
  </si>
  <si>
    <t>A4.8</t>
  </si>
  <si>
    <t>d1: Funktionen und Interaktionen für die technische Umsetzung spezifizieren oder herstellen</t>
  </si>
  <si>
    <t>d1.2 Sich mit neuen Technologien auseinandersetzen</t>
  </si>
  <si>
    <t>d1.1 Technische Funktionen und Interaktionen spezifizieren und herstellen</t>
  </si>
  <si>
    <t xml:space="preserve">c3.5 Design spezifizieren und herstellen </t>
  </si>
  <si>
    <t>A2.1</t>
  </si>
  <si>
    <t>Total Sem. 3</t>
  </si>
  <si>
    <t>A4_IMD_3006</t>
  </si>
  <si>
    <t>üK Video</t>
  </si>
  <si>
    <t xml:space="preserve">c2.4 Video einsetzen </t>
  </si>
  <si>
    <t>A1_IMD_4001</t>
  </si>
  <si>
    <t>A3.1</t>
  </si>
  <si>
    <t>a3.4  Vorkonzeption erstellen</t>
  </si>
  <si>
    <t>A2.2</t>
  </si>
  <si>
    <t>a3.5  Bestandteile von Offerten beschreiben</t>
  </si>
  <si>
    <t>B9.1</t>
  </si>
  <si>
    <t>a3.6 Ziele und Anforderungen an die Arbeitsplanung beschreiben</t>
  </si>
  <si>
    <t>A1_IMD_4002</t>
  </si>
  <si>
    <t>a4: Ideenskizze und Vorkonzept präsentieren und den Projektauftrag bestätigen</t>
  </si>
  <si>
    <t>A4_IMD_4003</t>
  </si>
  <si>
    <t>Video</t>
  </si>
  <si>
    <t>c2.4 Video/Audio einsetzen</t>
  </si>
  <si>
    <t>A4_IMD_4004</t>
  </si>
  <si>
    <t>Interface Design 3</t>
  </si>
  <si>
    <t>B3.3</t>
  </si>
  <si>
    <t>b2.10 Vorschläge ausarbeiten</t>
  </si>
  <si>
    <t>c3.5 Design spezifizieren und herstellen</t>
  </si>
  <si>
    <t>A6.1</t>
  </si>
  <si>
    <t>b3.1 Usertesting vorbereiten</t>
  </si>
  <si>
    <t>b3.3 Usertesting auswerten und Projekt optimieren</t>
  </si>
  <si>
    <t>Total Sem. 4</t>
  </si>
  <si>
    <t>A4_IMD_4005</t>
  </si>
  <si>
    <t xml:space="preserve">üK Animation/3D </t>
  </si>
  <si>
    <t>A4_IMD_5001</t>
  </si>
  <si>
    <t>d2: Kommunikationsmittel testen, publizieren und die Einführung auswerten</t>
  </si>
  <si>
    <t>d2.1 Interaktive digitale Kommunikationsmittel testen</t>
  </si>
  <si>
    <t>d2.2 Interaktive digitale Kommunikationsmittel publizieren</t>
  </si>
  <si>
    <t>d2.3 Einführung der interaktiven digitalen Kommunikationsmittel auswerten</t>
  </si>
  <si>
    <t>A4_IMD_5002</t>
  </si>
  <si>
    <t>Interface Design 4</t>
  </si>
  <si>
    <t>Total Sem. 5</t>
  </si>
  <si>
    <t>A4_IMD_5003</t>
  </si>
  <si>
    <t xml:space="preserve">üK Frontend </t>
  </si>
  <si>
    <t>A4.7, A4.8</t>
  </si>
  <si>
    <t xml:space="preserve">d1.1 Technische Funktionen und Interaktionen spezifizieren und herstellen </t>
  </si>
  <si>
    <t xml:space="preserve">d2.1 Interaktive digitale Kommunikationsmittel testen </t>
  </si>
  <si>
    <t xml:space="preserve">d2.2 Interaktive digitale Kommunikationsmittel publizieren </t>
  </si>
  <si>
    <t xml:space="preserve">d3.2 Projekt administrativ abschliessen </t>
  </si>
  <si>
    <t>A4_IMD_6001</t>
  </si>
  <si>
    <t xml:space="preserve">Interface Realisierung 1 </t>
  </si>
  <si>
    <t>c4: Inhalte und Design präsentieren und Rückmeldungen umsetzen</t>
  </si>
  <si>
    <t>Total Sem. 6</t>
  </si>
  <si>
    <t>A4_IMD_7001</t>
  </si>
  <si>
    <t>Interface Realisierung 2</t>
  </si>
  <si>
    <t>Total Sem. 7</t>
  </si>
  <si>
    <t>A4_IMD_8001</t>
  </si>
  <si>
    <t xml:space="preserve">Interface Realisierung 3 </t>
  </si>
  <si>
    <t>Total Sem. 8</t>
  </si>
  <si>
    <t xml:space="preserve">Marketing / Kommunikation
</t>
  </si>
  <si>
    <t>Beispiele für praktische Arbeiten*</t>
  </si>
  <si>
    <t xml:space="preserve">Animation </t>
  </si>
  <si>
    <t>Integration von  Technologien 2</t>
  </si>
  <si>
    <t>Integration von  Technologien 1</t>
  </si>
  <si>
    <t>•	Grundlagen der visuellen Kommunikation zitieren und anwenden
•	Ethische, soziale, kulturelle, ökologische und rechtliche Gegebenheiten und Standards in Projekte einfliessen lassen
•	Modelle und die geschichtliche Entwicklung der visuellen Kommunikation zitieren
•	Funktionen und Einsatzmöglichkeiten der unterschiedlichen medialen Produkte zitieren
•	Inhalt, Aussage, Verbreitung und Wirkung von Informationen in den Medien beschreiben
•	physikalische Bedingungen der visuellen Wahrnehmung beschreiben
•	die Merkmale und Wirkung der Farb- und Formwahrnehmung beschreiben
•	Wahrnehmungsphänomene beschreiben
•	psychologische Aspekte von Form und Farbe zitieren
•	geistiges Eigentum, Public Domain, Copyright zitieren</t>
  </si>
  <si>
    <t>a: Vorbereiten von Projekten für interaktive digitale Kommunikationsmittel</t>
  </si>
  <si>
    <t>Kundenauftrag erfassen und Projektbeschrieb erstellen</t>
  </si>
  <si>
    <t>Ideenskizze und Vorkonzeption erstellen</t>
  </si>
  <si>
    <t>Kundenbedürfnisse, Zielgruppe und Kontext analysieren</t>
  </si>
  <si>
    <t>Ideenskizze und Vorkonzeption präsentieren und den Projektauftrag bestätigen</t>
  </si>
  <si>
    <t>Entwickeln von Konzepten für interaktive digitale Kommunikationsmittel</t>
  </si>
  <si>
    <t>Kommunikations- und Designkonzepte erstellen</t>
  </si>
  <si>
    <t>Detailrecherchen durchführen</t>
  </si>
  <si>
    <t xml:space="preserve">Kommunikations- und Designkonzepte präsentieren und gemäss Kundenwünschen anpassen </t>
  </si>
  <si>
    <t>Anwendungstests planen und durchführen</t>
  </si>
  <si>
    <t>Erstellen von Inhalt und Design von interaktiven digitalen Kommunikationsmitteln</t>
  </si>
  <si>
    <t>Projekte planen</t>
  </si>
  <si>
    <t>Inhalte herstellen oder spezifizieren</t>
  </si>
  <si>
    <t>Inhalte und Design präsentieren und Rückmeldungen umsetzen</t>
  </si>
  <si>
    <t>Design etwicklen</t>
  </si>
  <si>
    <t>Realisieren und Nachbereiten von Projekten für interaktive digitale Kommunikationsmittel</t>
  </si>
  <si>
    <t>Kommunikationsmittel testen, publizieren und die Einführung auswerten</t>
  </si>
  <si>
    <t>Projekte abschliessen und Prozessschritte auswerten</t>
  </si>
  <si>
    <t>a1 Kundenauftrag erfassen und Projektbeschrieb erstellen</t>
  </si>
  <si>
    <t>a1.1 Kommunikation verstehen (K3)</t>
  </si>
  <si>
    <t>a1.1 Kommunikation verstehen (K5)</t>
  </si>
  <si>
    <t>a1.2 Bedürfnisse der/des Auftraggebenden erfassen (K3)</t>
  </si>
  <si>
    <t>a2 Kundenbedürfnisse, Zielgruppe und Kontext analysieren</t>
  </si>
  <si>
    <t>a3 Ideenskizze und Vorkonzeption erstellen</t>
  </si>
  <si>
    <t>a4 Ideenskizze und Vorkonzeption präsentieren und den Projektauftrag bestätigen</t>
  </si>
  <si>
    <t>b Entwickeln von Konzepten für interaktive digitale Kommunikationsmittel</t>
  </si>
  <si>
    <t>a Vorbereiten von Projekten für interaktive digitale Kommunikationsmittel</t>
  </si>
  <si>
    <t>b1 Detailrecherchen durchführen</t>
  </si>
  <si>
    <t>b2 Kommunikations- und Designkonzepte erstellen</t>
  </si>
  <si>
    <t>b3 Anwendertests planen und durchführen</t>
  </si>
  <si>
    <t xml:space="preserve">b4 Kommunikations- und Designkonzepte präsentieren und gemäss Kundenwünschen anpassen </t>
  </si>
  <si>
    <t>c Erstellen von Inhalt und Design von interaktiven digitalen Kommunikationsmitteln</t>
  </si>
  <si>
    <t>c1 Projekte planen</t>
  </si>
  <si>
    <t>c2 Inhalte herstellen oder spezifizieren</t>
  </si>
  <si>
    <t>c3 Design etwicklen</t>
  </si>
  <si>
    <t>c4 Inhalte und Design präsentieren und Rückmeldungen umsetzen</t>
  </si>
  <si>
    <t>d Realisieren und Nachbereiten von Projekten für interaktive digitale Kommunikationsmittel</t>
  </si>
  <si>
    <t>d1 Funktionen und Interaktionen für die technische Umsetzung spezifizieren oder herstellen</t>
  </si>
  <si>
    <t>d2 Kommunikationsmittel testen, publizieren und die Einführung auswerten</t>
  </si>
  <si>
    <t>b3: Anwendertests planen und durchführen</t>
  </si>
  <si>
    <r>
      <t>d3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Projekte abschliessen und Prozessschritte auswerten</t>
    </r>
  </si>
  <si>
    <t>•	Grundlagen und Regeln der Typografie und ihrer Anwendung beschreiben
•	Die typografischen Regeln der Lesbarkeit, des Charakters, Aussage und Wirkung in gestalterischen Arbeiten anwenden 
•	Texthierarchie, -struktur und -inhalte in Bezug auf Kommunikationsstrategie definieren
•	Anforderungen an Schrift für digitale Kommunikationssysteme festlegen 
•	Wichtigste digitale Fontformate und deren Möglichkeiten zitieren
•	Grundlagen von Schriftgestaltung beschreiben
•	Klassifikationssysteme (z.B. ZHDK, Kupferschmid) zitieren
•	Manuelle und digitale Techniken für Texte (Schrift/Typographie) anwenden
•	Layout-Software einsetzen
•	Historische Entwicklung der Typografie, Schriftgeschichte zitieren</t>
  </si>
  <si>
    <t>•	kreative Prozesse und Kreativitätstechniken (Sketchnotes, Brainstorming, Brainwriting usw.)  zur Sammlung von Ideen zitieren und anwenden
•	Techniken, um Ideen in geeigneter Form zu visualisieren (Skizzen, statische und bewegte Bilder, Text, Mindmap, Moodboards, etc.) anwenden</t>
  </si>
  <si>
    <t>•	Grundlagen der Zeichenlehre (verschiedene Zeichen, fonetische Zeichen, Abstraktion, Konnotation usw.) zitieren
•	Inhalt, Form und Verwendung von Botschaften beschreiben
•	Eigenschaften gestalterischer Arbeiten (inhaltliche Aussage und gestalterischen Ausdruck) analysieren
•	Prinzipien der visuellen Kommunikation beschreiben 
•	Kommunikationsmodelle zitieren
•	Verbreitung und Wirkung von Informationen aus den Medien analysieren
•	Werbebotschaften analysieren
•	typische Kommunikationssituationen beschreiben
•	Kunden- und Beratungsgespräch führen
•	Kundenbedürfnisse (W-Fragen; Fragetechnik) definieren
•	Präsentationformen und Präsentationtechniken beschreiben und anwenden</t>
  </si>
  <si>
    <t xml:space="preserve">•	Geeignete grafische Darstellung gemäss Themenbereich definieren
•	Animationstechniken beschreiben
•	Storytelling, Storyboards erstellen
•	Motion-Software anwenden
•	Mikroanimation für Webanwendungen und App erstellen
•	Grundlagen der visuellen Wahrnehmung für Bewegte Inhalte zitieren 
•	ethische, soziale, kulturelle, ökologische und rechtliche Gegebenheiten und Standards einbeziehen	
</t>
  </si>
  <si>
    <t xml:space="preserve">* Die Beispiele sind nur exemplarisch und nicht vollständig, d.h. sie decken nicht alle Leistungsziele des Moduls ab. </t>
  </si>
  <si>
    <t>c2.7 Texte redigieren (K5) (+ Anteil Fachenglisch)</t>
  </si>
  <si>
    <t>c2.7 Texte redigieren</t>
  </si>
  <si>
    <t xml:space="preserve">b4.1 Präsentation erstellen </t>
  </si>
  <si>
    <t>b4.2 Präsentation durchführen</t>
  </si>
  <si>
    <t>a1.2   Kunden- und Beratungsgespräche verstehen</t>
  </si>
  <si>
    <t>b4.1 Präsentation erstellen</t>
  </si>
  <si>
    <t xml:space="preserve">b4.2 Präsentation durchführen </t>
  </si>
  <si>
    <t>a4.1 Präsentation erstellen</t>
  </si>
  <si>
    <t>a4.2 Präsentation durchführen</t>
  </si>
  <si>
    <t xml:space="preserve">c4.1 Präsentation erstellen </t>
  </si>
  <si>
    <t>c4.2 Präsentation durchführen</t>
  </si>
  <si>
    <t>•	Eine Umfrage durchführen, Ergebnisse sammeln und analysieren
•	Recherchendossier erstellen
•	Präsentation von Konzepten (mündliche Präsentation, Präsentationsunterlagen, Präsentation von visuellen Untersuchungen)</t>
  </si>
  <si>
    <t>•	Interaktive Anwendungen (nicht über Wireframe Phase hinaus) 
•	Ideen suchen und nach den im Pflichtenheft festgelegten Kriterien auswählen, präsentieren.
•	Einen operativen Umfang (die erwarteten Funktionen) in ein Flowchart übersetzen
•	Inhalte mithilfe eines Benutzertests vom Typ Kartensortierung klassifizieren
•	Topografieren der Inhalte durch ein Zoning, Hierarchisieren
•	Prototyping einer interaktiven Anwendung (nicht über die Phase Hi-Fi-Wireframe oder Clickable-Wireframe hinaus), Website oder App
•	Definieren der Art des erwarteten Benutzertests und der Art des Ergebnisses, welches daraus hervorgehen soll
•	Einen Benutzertest durchführen, um eine Vorgehensweise zu validieren und ein User flow zu testen</t>
  </si>
  <si>
    <t xml:space="preserve">•	Indoor, Studio, Porträt- &amp; Produktfotografie für einen Online-Shop
</t>
  </si>
  <si>
    <t>•	Porträtserie oder Serie zu einem vorgegebenen Thema 
•	Produktfotografie zu einem bestehenden Kommunikationskonzept</t>
  </si>
  <si>
    <t xml:space="preserve">•	Interface Gestaltung z.B. einer Website, eines Newsletters oder einer Landingpage
</t>
  </si>
  <si>
    <t>•	Marketinggrundlagen im Bereich der visuellen Kommunikation erklären
•	Strategien bestimmen, Phasen definieren
•	Kommunikationsanalyse durchführen
•	Zielgruppenanalyse durchführen
•	Digitale Marketing-Tools bestimmen
•	Social-Media-Marketing planen und publizieren</t>
  </si>
  <si>
    <t>•	Produktpräsentation, Interview, Unternehmenspräsentation, Tutorial</t>
  </si>
  <si>
    <t>•	Präsentationsunterlagen adressaten- und auftragsgerechte erstellen
•	Präsentationsmethodik adressaten- und auftragsgerechte anwenden (auch online)</t>
  </si>
  <si>
    <t>•	Testmethoden (A/B Test) erklären
•	Layouts erstellen und bei Usern testen</t>
  </si>
  <si>
    <t>•	Animation/Video zur Erläuterung eines Prozesses
•	Animation zur Vermarktung eines Produkts/einer Dienstleistung</t>
  </si>
  <si>
    <t>•	Design-Systeme definieren und umsetzen 
•	Wiederverwendbare Stile und Elemente einsetzen
•	Websites unter Berücksichtigung der CMS-Logik (Grundlagen) gestalten</t>
  </si>
  <si>
    <t>•	Neugestaltung (Redesign) einer bestehenden Website
•	Neugestaltung von einem POI oder POS 
•	Definition des Gestaltungssystems der entworfenen Interaktiven Medien</t>
  </si>
  <si>
    <t xml:space="preserve">•	Design einer App oder Webseite erstellen
•	Userflow einer App oder Webseite definieren
•	Usertests durchführen und auswerten
•	Das Design den Testresultaten entsprechend anpassen
</t>
  </si>
  <si>
    <t>•	Web App Design oder Redesign</t>
  </si>
  <si>
    <t>•	Website design (Responsive) mit verschiedenen Seitentemplates erstellen
•	3D, Animation, Video, VR, AR, Infografik, Dashboards, usw. als Inhalte einbeziehen</t>
  </si>
  <si>
    <t>Module Berufsfachschule</t>
  </si>
  <si>
    <t>Module überbetriebliche Kurse (üK)</t>
  </si>
  <si>
    <t>Dauer</t>
  </si>
  <si>
    <t>•	Anhand der erlernten Grundlagen eine Analyse von einer App/Webite erstellen und bewerten. Dabei auf die Themen Lesbarkeit, Struktur und Hierarchie fokussieren.
•	Layout und Hierarchisierung erstellen bei der Integration von Inhalten in ein einfaches digitales Medium.
•	Erstellung von einfachen statischen digitalen Medien (ePanels) mit typografischem Einsatz und Text-Bild-Beziehungen</t>
  </si>
  <si>
    <t xml:space="preserve">•	Design einer Website unter Berücksichtigung der CMS-Logik erstellen (aufbauend auf Modul A4_IMD_5002, Interface Design 4)
•	Inhalte nach einer modularen Logik gliedern
•	Designkonstanten eines CMS bestimmen </t>
  </si>
  <si>
    <t>•	Die Bildumsetzung in zwei Darstellungsformen: Einerseits als Pixelbild, andererseits als Vektorbild. In Form von Collagen oder Piktogrammen. Unter dem Aspekt können auch Bildbetrachtung, Bildanalysen, Wahrnehmung und Komposition eine Rolle spielen
•	Erstellung von Piktogrammen
•	Erstellung von Anwendungssymbolen
•	Erstellung von Infografiken für das Web
•	Erstellen von kohärenten Illustrationen (in Bezug auf den Auftrag und untereinander)
•	Sketching (Schnittstelle, Storyboard, usw.)</t>
  </si>
  <si>
    <t>•	Interaktion zwischen Typografie und Bild
•	Intro, Teaser, Tutorial, usw. 
•	animierte Banner
•	animierte Infografik, vereinfachte Darstellung komplexer Informationen</t>
  </si>
  <si>
    <t xml:space="preserve">•	Userrecherchen vorbereiten, durchführen, auswerten und in die folgenden Arbeitsschritte einfliessen lassen
•	Recherchemethoden (z.B. Interviews, Card-sorting) einsetzen und auswerten 
•	Personas erstellen
•	Rechercheergebnisse in die Hierarchie und Gestaltung einbinden </t>
  </si>
  <si>
    <t>•	Produkt Single Page Website mit Infografik 
•	Interface eines Kaffeeautomaten
•	Zahlungsformulare
•	Checkoutformulare</t>
  </si>
  <si>
    <t>•	Integration einer aktuellen Technologie in eine bestehende Website</t>
  </si>
  <si>
    <t xml:space="preserve">•	Ein Briefing / Auftrag erstellen und präsentieren (wichtige Punkte Ressourcenplanung auflisten)
•	Ein Kundengespräch führen und die Bedürfnisse des Kunden und des Projekts ermitteln
•	Die erforderlichen Arbeitsphasen und Aufgaben identifizieren, die erforderlichen personellen und materiellen Ressourcen ermitteln
•	Einen Stundensatz festlegen
•	Ein Angebot für Leistungen/ein Produkt erstellen
•	Eine Projektplanung erstellen </t>
  </si>
  <si>
    <t>•	Layouts technisch umsetzen
•	Interaktionen definieren
•	Publikation von interaktiven Anwendungen (Webseiten, Newsletter, Social-Media-Inhalte) verstehen
•	Publikation von interaktiven Anwendungen durchführen
•	Interaktive Infografiken (visuelles, interaktives Storytelling) erstellen</t>
  </si>
  <si>
    <t>Semiologie / Semiotik</t>
  </si>
  <si>
    <t>Kunden-management</t>
  </si>
  <si>
    <t>Präsentations-technik</t>
  </si>
  <si>
    <t xml:space="preserve">A4.1, A4.2 </t>
  </si>
  <si>
    <t>A3.1, A3.3</t>
  </si>
  <si>
    <t>A1.1, A1.2</t>
  </si>
  <si>
    <t>A4.4, A4.7, A4.8</t>
  </si>
  <si>
    <t>C13.1, C14.1</t>
  </si>
  <si>
    <r>
      <t xml:space="preserve">•	Grundlagen der Bildgestaltung und Formenlehre (Proportionen, Perspektiven, Formen, Kompositionen, etc) erklären
•	Illustrationen, Bild, Darstellungen 2D/3D erstellen 
•	Illustrations-Techniken (manuelle und digitale) anwenden
•	Zeichnungssoftware einsetzen
•	Bildbearbeitungssoftware einsetzen 
•	formale sowie bildnerische Elemente (Punkt, Linie, Fläche und Raum) einsetzen
•	verschiedene Arten von Perspektiven (Zentral-, Zweifluchtpunkt-, Farb-, Luft- und Bedeutungsperspektive) zitieren und einsetzen
•	Grundlagen der visuellen Wahrnehmung zitieren
•	Formale und inhaltliche Anforderungen an eine </t>
    </r>
    <r>
      <rPr>
        <sz val="8"/>
        <color theme="1"/>
        <rFont val="Calibri (Textkörper)"/>
      </rPr>
      <t>Illu</t>
    </r>
    <r>
      <rPr>
        <sz val="8"/>
        <color theme="1"/>
        <rFont val="Calibri"/>
        <family val="2"/>
        <scheme val="minor"/>
      </rPr>
      <t>stration im Hinblick auf ein Gestaltungskonzept oder Corporate-Design definieren (funktionale Verwendung des Bildtyps und Bildsprache)</t>
    </r>
  </si>
  <si>
    <r>
      <t xml:space="preserve">•	geeignete Informationsquellen und Recherchemethoden zitieren und kritisch verwenden
•	Zielpublikum (insb. Medienverhalten, technische Kompetenz, geographische Verbreitung, visuelle Vorlieben, kulturelle Hintergründe, Werte, Ausbildungsniveau) beschreiben
•	Visuelle </t>
    </r>
    <r>
      <rPr>
        <sz val="8"/>
        <color theme="1"/>
        <rFont val="Calibri (Textkörper)"/>
      </rPr>
      <t>Themenwelt definieren</t>
    </r>
    <r>
      <rPr>
        <sz val="8"/>
        <color theme="1"/>
        <rFont val="Calibri"/>
        <family val="2"/>
        <scheme val="minor"/>
      </rPr>
      <t xml:space="preserve">
•	inhaltliches und gestalterisches Potenzial der Recherche im Hinblick auf die Zielsetzung des Projektes auswerten
•	Aufbau und Inhalte für Kommunikations- und Designkonzepte definieren</t>
    </r>
  </si>
  <si>
    <r>
      <rPr>
        <b/>
        <sz val="8"/>
        <color theme="1"/>
        <rFont val="Calibri"/>
        <family val="2"/>
        <scheme val="minor"/>
      </rPr>
      <t xml:space="preserve">Schwerpunkt auf Konzept, Verständnis des Design-Prozesses.
Notiz: üK so spät wie mögich im 1. Semester. Wird im Betrieb ab dem 2. Semester umgesetzt
</t>
    </r>
    <r>
      <rPr>
        <sz val="8"/>
        <color theme="1"/>
        <rFont val="Calibri"/>
        <family val="2"/>
        <scheme val="minor"/>
      </rPr>
      <t xml:space="preserve">
Theoretische Einführung des gesamtes Berufbildes (Kernkompetenzen) des IMD anhand eines realen Auftrags aus der Praxis (gesamten Prozess eines UX/UI-Projektes) aufzeigen.
Ziel ist es, die Entwicklung eines Gesamtprojektes zu zeigen und die Realisierung eines Prototypes (auf konzeptueller Ebene) zu ermöglichen, welcher in das Gesamtprojekt integriert wird. </t>
    </r>
  </si>
  <si>
    <r>
      <rPr>
        <b/>
        <sz val="8"/>
        <color theme="1"/>
        <rFont val="Calibri"/>
        <family val="2"/>
        <scheme val="minor"/>
      </rPr>
      <t>Anschluss an ÜK S1</t>
    </r>
    <r>
      <rPr>
        <sz val="8"/>
        <color theme="1"/>
        <rFont val="Calibri"/>
        <family val="2"/>
        <scheme val="minor"/>
      </rPr>
      <t xml:space="preserve">
•	Visuelle Gestaltung einer Website usw. ausführen 
•	Interface-Design-Software einsetzen
•	Typografie/Schrift als Gestaltungsinstrument implementieren
•	Sprachnuancen zielpublikumsgerecht einsetzen (Tone-of-voice) 
</t>
    </r>
    <r>
      <rPr>
        <sz val="8"/>
        <color theme="1"/>
        <rFont val="Calibri (Textkörper)"/>
      </rPr>
      <t>•	Prototyping-Tools anwenden</t>
    </r>
    <r>
      <rPr>
        <sz val="8"/>
        <color theme="1"/>
        <rFont val="Calibri"/>
        <family val="2"/>
        <scheme val="minor"/>
      </rPr>
      <t xml:space="preserve">
•	Präsentationsformen und Präsentationstechniken beschreiben und anwenden
•	Inhaltshierarchie definieren und umsetzen 
•	Texte sinngemäss in das Layout integrieren 
•	Rastersyteme definieren 
•	Wireframing für eine Website erstellen 
</t>
    </r>
    <r>
      <rPr>
        <b/>
        <sz val="8"/>
        <color theme="1"/>
        <rFont val="Calibri"/>
        <family val="2"/>
        <scheme val="minor"/>
      </rPr>
      <t xml:space="preserve">
</t>
    </r>
  </si>
  <si>
    <r>
      <t xml:space="preserve">•	Design-Methodik anwenden 
•	Gestaltungskonzept entwickeln
•	Inhalte strukturieren
•	Layouts erstellen
•	Formulare erstellen
•	POS/POI erstellen
•	Inhalte in Form von Infografiken umsetzen
</t>
    </r>
    <r>
      <rPr>
        <sz val="8"/>
        <color theme="1"/>
        <rFont val="Calibri (Textkörper)"/>
      </rPr>
      <t xml:space="preserve">
</t>
    </r>
  </si>
  <si>
    <r>
      <t>•	Interaktive Technologien (Interactive Map, Augmented Reality, Virtual Reality, usw.) zielorientiert bewerten und auswählen
•	Funktionen und Interaktionen entsprechend der verwendeten Technologie spezifizieren und herstellen
•	Interface-Design herstellen (unter Berücksichtigung der technischen Spezifikationen)
•	Projekt umsetzen in Form eines Prototyps oder eines interaktiven Produktes (z.</t>
    </r>
    <r>
      <rPr>
        <sz val="8"/>
        <color theme="1"/>
        <rFont val="Calibri (Textkörper)"/>
      </rPr>
      <t>B. m</t>
    </r>
    <r>
      <rPr>
        <sz val="8"/>
        <color theme="1"/>
        <rFont val="Calibri"/>
        <family val="2"/>
        <scheme val="minor"/>
      </rPr>
      <t>it Hilfe eines Online Tools)</t>
    </r>
  </si>
  <si>
    <r>
      <rPr>
        <b/>
        <sz val="8"/>
        <color theme="1"/>
        <rFont val="Calibri"/>
        <family val="2"/>
        <scheme val="minor"/>
      </rPr>
      <t>Einführung Videoproduktion (kommt vor Unterricht BFS)</t>
    </r>
    <r>
      <rPr>
        <sz val="8"/>
        <color theme="1"/>
        <rFont val="Calibri"/>
        <family val="2"/>
        <scheme val="minor"/>
      </rPr>
      <t xml:space="preserve">
•	Grundlagen der Videoerstellung erklären (z.B. Kamera, Einstellungen, Licht)
•	Arbeitsprozesse der Videoproduktion beschreiben
•	Einfache Videos aufnehmen
•	Grundfunktionen einer Videobearbeitungssoftware anwenden</t>
    </r>
  </si>
  <si>
    <r>
      <t xml:space="preserve">•	Kundengespräche durchführen und auswerten
•	Informationen aus dem Kundengespräch in die Ausführung des Auftrags einbeziehen
•	Offerte unter Einbezug von rechtlichen Vorgaben erstellen
•	Korrespondenz auf Englisch führen
•	Geistiges Eigentum des Designers im Rahmen </t>
    </r>
    <r>
      <rPr>
        <sz val="8"/>
        <color theme="1"/>
        <rFont val="Calibri (Textkörper)"/>
      </rPr>
      <t>der eigenen</t>
    </r>
    <r>
      <rPr>
        <sz val="8"/>
        <color theme="1"/>
        <rFont val="Calibri"/>
        <family val="2"/>
        <scheme val="minor"/>
      </rPr>
      <t xml:space="preserve"> Tätigkeit als IMD erklären </t>
    </r>
  </si>
  <si>
    <r>
      <rPr>
        <b/>
        <sz val="8"/>
        <color theme="1"/>
        <rFont val="Calibri"/>
        <family val="2"/>
        <scheme val="minor"/>
      </rPr>
      <t>Anschluss an ÜK 3 im 3. Semester</t>
    </r>
    <r>
      <rPr>
        <sz val="8"/>
        <color theme="1"/>
        <rFont val="Calibri"/>
        <family val="2"/>
        <scheme val="minor"/>
      </rPr>
      <t xml:space="preserve">
•	Aspekte der Narration zitieren 
•	Storyboard erstellen 
•	Video- und Audio-Formate erläutern
•	Video und Audio aufnehmen
•	Video und Audio bearbeiten (Schnitt, Kalibrierung, usw.)
•	Videos entsprechend dem gewählten Ausgabekanal exportieren</t>
    </r>
  </si>
  <si>
    <r>
      <rPr>
        <b/>
        <sz val="8"/>
        <color theme="1"/>
        <rFont val="Calibri"/>
        <family val="2"/>
        <scheme val="minor"/>
      </rPr>
      <t>Entwickeln eines digitalen Services (interaktive Anwendungen):</t>
    </r>
    <r>
      <rPr>
        <sz val="8"/>
        <color theme="1"/>
        <rFont val="Calibri"/>
        <family val="2"/>
        <scheme val="minor"/>
      </rPr>
      <t xml:space="preserve">
•	Konzeption und Umsetzung einer einfachen Produkt- oder Dienstleistungswebsite mit verschiedenen Seitentemplates (Liste und Detail) erstellen
•	Interaktiver Prototyp HiFi erstellen
•	Testszenario entwicklen
•	angewandte Methoden dokumentieren</t>
    </r>
  </si>
  <si>
    <r>
      <rPr>
        <b/>
        <sz val="8"/>
        <color theme="1"/>
        <rFont val="Calibri"/>
        <family val="2"/>
        <scheme val="minor"/>
      </rPr>
      <t>Aufbauend auf Modul Animation (2D Motion) im 2. Semester</t>
    </r>
    <r>
      <rPr>
        <sz val="8"/>
        <color theme="1"/>
        <rFont val="Calibri"/>
        <family val="2"/>
        <scheme val="minor"/>
      </rPr>
      <t xml:space="preserve">
•	Statische und animierte Inhalte (z.B. Erklärung, Promotion, Information) erstellen
•	3D-Software anwenden</t>
    </r>
  </si>
  <si>
    <r>
      <rPr>
        <sz val="8"/>
        <color theme="1"/>
        <rFont val="Calibri (Textkörper)"/>
      </rPr>
      <t>•	Interaktive Infografiken (visuelles, interaktives Storytelling)</t>
    </r>
    <r>
      <rPr>
        <sz val="8"/>
        <color theme="1"/>
        <rFont val="Calibri"/>
        <family val="2"/>
        <scheme val="minor"/>
      </rPr>
      <t xml:space="preserve">
</t>
    </r>
  </si>
  <si>
    <r>
      <rPr>
        <b/>
        <sz val="8"/>
        <color theme="1"/>
        <rFont val="Calibri"/>
        <family val="2"/>
        <scheme val="minor"/>
      </rPr>
      <t>Anschliessend an Unterricht Integration von Technologien 1 (S3) und zeitgleich zu Interface-Design 4 sowie Integration von Technologien 2 (S5)</t>
    </r>
    <r>
      <rPr>
        <sz val="8"/>
        <color theme="1"/>
        <rFont val="Calibri"/>
        <family val="2"/>
        <scheme val="minor"/>
      </rPr>
      <t xml:space="preserve">
•	Design einer Website erstellen
•	Funktionen entwickeln
•	Frameworks einsetzen
•	Funktionen und Design mit Technik verbinden
•	Sensibilisierung in Bezug auf Zugänglichkeit, Dauerhaftigkeit, Wartbarkeit und Autonomie der erstellten Produkte 
</t>
    </r>
  </si>
  <si>
    <r>
      <t xml:space="preserve">•	Einen Entwurf für ein Projekt erstellen und ihn spezifizieren (z.B. eine Beschreibung für die Frontend-Produktion erstellen)   
•	</t>
    </r>
    <r>
      <rPr>
        <sz val="8"/>
        <color theme="1"/>
        <rFont val="Calibri (Textkörper)"/>
      </rPr>
      <t>Einfachen Website erstellen</t>
    </r>
    <r>
      <rPr>
        <sz val="8"/>
        <color theme="1"/>
        <rFont val="Calibri"/>
        <family val="2"/>
        <scheme val="minor"/>
      </rPr>
      <t xml:space="preserve">, danach mit HTML und CSS implementieren und online veröffentlichen
•	Fokus auf Veröffentlichung: </t>
    </r>
    <r>
      <rPr>
        <sz val="8"/>
        <color theme="1"/>
        <rFont val="Calibri (Textkörper)"/>
      </rPr>
      <t>Nutzung</t>
    </r>
    <r>
      <rPr>
        <sz val="8"/>
        <color theme="1"/>
        <rFont val="Calibri"/>
        <family val="2"/>
        <scheme val="minor"/>
      </rPr>
      <t xml:space="preserve"> eines CMS (z.B.: Wordpress mit Hilfe eines Composers z.B.: Elementor, Squarespace)</t>
    </r>
  </si>
  <si>
    <r>
      <t>•	Designkonzepte erarbeiten
•	Inhalte definieren und erstellen
•	Responsive Design erstellen
•	Eine Webseite gestalten und technisch umsetzen
•	Projekte präsentieren</t>
    </r>
    <r>
      <rPr>
        <b/>
        <sz val="8"/>
        <color theme="1"/>
        <rFont val="Calibri"/>
        <family val="2"/>
        <scheme val="minor"/>
      </rPr>
      <t xml:space="preserve">
</t>
    </r>
  </si>
  <si>
    <r>
      <t>•	Website, die ein bestimmtes Objekt oder eine Dienstleistung präsentiert und verkauft (wobei die theoretische Zusammenarbeit mit möglichem externe</t>
    </r>
    <r>
      <rPr>
        <sz val="8"/>
        <color theme="1"/>
        <rFont val="Calibri (Textkörper)"/>
      </rPr>
      <t>n</t>
    </r>
    <r>
      <rPr>
        <sz val="8"/>
        <color theme="1"/>
        <rFont val="Calibri"/>
        <family val="2"/>
        <scheme val="minor"/>
      </rPr>
      <t xml:space="preserve"> Partner geplant werden sollte)</t>
    </r>
  </si>
  <si>
    <r>
      <rPr>
        <b/>
        <sz val="8"/>
        <color theme="1"/>
        <rFont val="Calibri"/>
        <family val="2"/>
        <scheme val="minor"/>
      </rPr>
      <t>Zeitgleich an ÜK S2</t>
    </r>
    <r>
      <rPr>
        <sz val="8"/>
        <color theme="1"/>
        <rFont val="Calibri"/>
        <family val="2"/>
        <scheme val="minor"/>
      </rPr>
      <t xml:space="preserve">
•	Fotografien auftragsgerecht erstellen
•	Lichtquellen bestimmen und anwenden 
•	Settings (z.B. Indoor, Studio, Porträt- und Produktfotografie) gestalten
•	Bildmanagement- und Bildbearbeitungssoftware einsetzen</t>
    </r>
  </si>
  <si>
    <r>
      <rPr>
        <b/>
        <sz val="8"/>
        <color theme="1"/>
        <rFont val="Calibri"/>
        <family val="2"/>
        <scheme val="minor"/>
      </rPr>
      <t xml:space="preserve">Einführung in die Fotografie (zeitgleich zu Unterricht BFS) so früh wie möglich im Semester planen. </t>
    </r>
    <r>
      <rPr>
        <sz val="8"/>
        <color theme="1"/>
        <rFont val="Calibri"/>
        <family val="2"/>
        <scheme val="minor"/>
      </rPr>
      <t xml:space="preserve">
•	Grundlagen der Fotografie erklären (z.B. Kamera, Tiefenschärfe)
•	Arbeitsprozess der Fotografie erläutern
•	Bildverarbeitungssoftware anwenden
•	Bildaufnahmeformate, RAW-Format und komprimierte Formate, Ebenen und Filter einsetzen</t>
    </r>
  </si>
  <si>
    <t xml:space="preserve">a1.2 Kunden- und Beratungsgespräche verstehen (K2) </t>
  </si>
  <si>
    <t xml:space="preserve">a1.2 Bedürfnisse der/des Auftraggebenden erfassen (K5) </t>
  </si>
  <si>
    <t xml:space="preserve">a1.3 Projektbeschrieb erstellen (K3) </t>
  </si>
  <si>
    <t xml:space="preserve">a1.3 Ergebnisse festhalten und Projektbeschrieb erstellen (K3) </t>
  </si>
  <si>
    <t xml:space="preserve">a4.1 Präsentation erstellen (K3) </t>
  </si>
  <si>
    <t xml:space="preserve">a4.1 Präsentation erstellen (K5) </t>
  </si>
  <si>
    <t xml:space="preserve">a4.2 Präsentation durchführen (K3) </t>
  </si>
  <si>
    <t xml:space="preserve">a4.2 Präsentationen durchführen und Abmachungen dokumentieren (K5) </t>
  </si>
  <si>
    <t xml:space="preserve">b4.1 Präsentation erstellen (K5) </t>
  </si>
  <si>
    <t xml:space="preserve">b4.2 Präsentation durchführen (K3) </t>
  </si>
  <si>
    <t xml:space="preserve">b4.2 Präsentation durchführen (K5) </t>
  </si>
  <si>
    <t xml:space="preserve">c4.1 Präsentation erstellen (K5) </t>
  </si>
  <si>
    <t xml:space="preserve">c4.2 Präsentation durchführen (K3) </t>
  </si>
  <si>
    <t xml:space="preserve">c4.2 Präsentation durchführen (K5) </t>
  </si>
  <si>
    <r>
      <rPr>
        <b/>
        <sz val="8"/>
        <color theme="1"/>
        <rFont val="Calibri"/>
        <family val="2"/>
        <scheme val="minor"/>
      </rPr>
      <t>Anschluss an ÜK S1</t>
    </r>
    <r>
      <rPr>
        <sz val="8"/>
        <color theme="1"/>
        <rFont val="Calibri"/>
        <family val="2"/>
        <scheme val="minor"/>
      </rPr>
      <t xml:space="preserve">
•	Anforderungen für statische und bewegte Inhalte, ästhetische (Form), technische (Funktionalität), Usability, User Experience erklären
•	Anforderungen für ethische, soziale, kulturelle, ökologische und rechtliche Anforderungen erklären
•	Funktionsweisen von Kommunikationsmitteln (Verbreitung, Umfeld, Struktur, Technologie, Hierarchie, Navigation, Bedienung, Ablauf, Konstanten und Variablen) identifizieren
•	Richtlinien und technischen Möglichkeiten von Kommunikationssystemen (Darstellung, Technische Möglichkeiten und Einschränkungen, Einsatzbereich, Verbreitung) erklären
•	Wireframing, Personas, Userjourney, Sitemap, Userflows entwickeln
•	Grundlagen von Designelementen interaktiver Medien (z.B. Menütypen, GUI-Elemente, CTA) erklären
</t>
    </r>
    <r>
      <rPr>
        <sz val="8"/>
        <color theme="1"/>
        <rFont val="Calibri (Textkörper)"/>
      </rPr>
      <t xml:space="preserve">•	Farbmodelle, Farbkontraste und die Gesetze der Farbmischungen (additiv/subtraktiv) zitieren
 •	Farbe als gestalterisches Ausdrucksmittel einsetzen (z.B. Zusammenspiel von Farbe und Farbklang, Hierarchisierung von Inhalten)
•	Farbkonzepte für interaktive Medien definieren  
</t>
    </r>
    <r>
      <rPr>
        <sz val="8"/>
        <color theme="1"/>
        <rFont val="Calibri"/>
        <family val="2"/>
        <scheme val="minor"/>
      </rPr>
      <t xml:space="preserve">•	Schutz- und Sicherheitsmassnahmen für Hard- und Software beschreiben
•	Massnahmen nennen, die den Energieverbrauch der Arbeitsinstrumente reduzieren 
•	Abfälle (elektronische) entsorgen 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</si>
  <si>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rgb="FF000000"/>
        <rFont val="Calibri"/>
        <family val="2"/>
        <scheme val="minor"/>
      </rPr>
      <t>Lehrjahr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</si>
  <si>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rgb="FF000000"/>
        <rFont val="Calibri"/>
        <family val="2"/>
        <scheme val="minor"/>
      </rPr>
      <t>Lehrjahr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</si>
  <si>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rgb="FF000000"/>
        <rFont val="Calibri"/>
        <family val="2"/>
        <scheme val="minor"/>
      </rPr>
      <t>Lehrjahr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</si>
  <si>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rgb="FF000000"/>
        <rFont val="Calibri"/>
        <family val="2"/>
        <scheme val="minor"/>
      </rPr>
      <t>Lehrjahr</t>
    </r>
  </si>
  <si>
    <t>4. Sem.</t>
  </si>
  <si>
    <t>A4_IMD_1001 Typographie</t>
  </si>
  <si>
    <t>Animation</t>
  </si>
  <si>
    <t xml:space="preserve">A1_IMD_4001 </t>
  </si>
  <si>
    <t>Kundenmanagement</t>
  </si>
  <si>
    <t>Integration von Technologien 2</t>
  </si>
  <si>
    <t>Interface Realisierung 1</t>
  </si>
  <si>
    <t>Interface Realisierung 3</t>
  </si>
  <si>
    <t>A4_IMD_1002 Bildgestaltung (Illustrationen)</t>
  </si>
  <si>
    <t>Semiologie/Semiotik</t>
  </si>
  <si>
    <t>Präsentationstechnik</t>
  </si>
  <si>
    <t xml:space="preserve">A4_IMD_5002 </t>
  </si>
  <si>
    <t>A4 _IMD_1003 Gestalterische Grundlagen</t>
  </si>
  <si>
    <t>A4_IMD_2003 Interface Grundlagen</t>
  </si>
  <si>
    <t>A2_IMD_1004 Recherche</t>
  </si>
  <si>
    <t>Marketing / Kommunikation</t>
  </si>
  <si>
    <t>A3_IMD1005 Kreativtechnik</t>
  </si>
  <si>
    <t>Integration von Technologien 1</t>
  </si>
  <si>
    <t>A4_IMD_1006</t>
  </si>
  <si>
    <t>üK Animation/3D</t>
  </si>
  <si>
    <t>üK Frontend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</si>
</sst>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 (Textkörper)"/>
    </font>
    <font>
      <sz val="8"/>
      <color theme="5" tint="0.39997558519241921"/>
      <name val="Calibri"/>
      <family val="2"/>
      <scheme val="minor"/>
    </font>
    <font>
      <sz val="8"/>
      <color rgb="FFFF0000"/>
      <name val="Calibri (Textkörper)"/>
    </font>
    <font>
      <sz val="8"/>
      <color rgb="FF000000"/>
      <name val="Calibri"/>
      <family val="2"/>
      <scheme val="minor"/>
    </font>
    <font>
      <sz val="8"/>
      <color theme="9"/>
      <name val="Calibri (Textkörper)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1"/>
      <name val="Times New Roman"/>
      <family val="1"/>
    </font>
    <font>
      <sz val="9"/>
      <color rgb="FFFFFFFF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5FBEA"/>
        <bgColor indexed="64"/>
      </patternFill>
    </fill>
    <fill>
      <patternFill patternType="solid">
        <fgColor rgb="FFB9BA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CC"/>
      </patternFill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 style="double">
        <color rgb="FFFFFFFF"/>
      </top>
      <bottom style="medium">
        <color rgb="FFFFFFFF"/>
      </bottom>
      <diagonal/>
    </border>
    <border>
      <left/>
      <right/>
      <top style="double">
        <color rgb="FFFFFFFF"/>
      </top>
      <bottom style="medium">
        <color rgb="FFFFFFFF"/>
      </bottom>
      <diagonal/>
    </border>
    <border>
      <left style="double">
        <color rgb="FFFFFFFF"/>
      </left>
      <right/>
      <top style="double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double">
        <color rgb="FFFFFFFF"/>
      </left>
      <right/>
      <top/>
      <bottom style="medium">
        <color rgb="FFFFFFFF"/>
      </bottom>
      <diagonal/>
    </border>
    <border>
      <left style="double">
        <color rgb="FFFFFFFF"/>
      </left>
      <right/>
      <top/>
      <bottom/>
      <diagonal/>
    </border>
    <border>
      <left/>
      <right/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/>
      <top/>
      <bottom style="double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double">
        <color rgb="FFFFFFFF"/>
      </right>
      <top style="medium">
        <color rgb="FFFFFFFF"/>
      </top>
      <bottom/>
      <diagonal/>
    </border>
    <border>
      <left style="medium">
        <color rgb="FFFFFFFF"/>
      </left>
      <right style="double">
        <color rgb="FFFFFFFF"/>
      </right>
      <top/>
      <bottom style="medium">
        <color rgb="FFFFFFFF"/>
      </bottom>
      <diagonal/>
    </border>
    <border>
      <left style="double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0" fontId="1" fillId="26" borderId="1" applyNumberFormat="0" applyFont="0" applyAlignment="0" applyProtection="0"/>
  </cellStyleXfs>
  <cellXfs count="184">
    <xf numFmtId="0" fontId="0" fillId="0" borderId="0" xfId="0"/>
    <xf numFmtId="0" fontId="5" fillId="14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22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 wrapText="1"/>
    </xf>
    <xf numFmtId="0" fontId="4" fillId="15" borderId="2" xfId="0" applyFont="1" applyFill="1" applyBorder="1" applyAlignment="1">
      <alignment vertical="center" wrapText="1"/>
    </xf>
    <xf numFmtId="0" fontId="2" fillId="16" borderId="2" xfId="0" applyFont="1" applyFill="1" applyBorder="1" applyAlignment="1">
      <alignment vertical="center"/>
    </xf>
    <xf numFmtId="0" fontId="2" fillId="17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4" fillId="14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1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20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vertical="center" wrapText="1"/>
    </xf>
    <xf numFmtId="0" fontId="4" fillId="21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4" fillId="2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6" borderId="3" xfId="0" applyFont="1" applyFill="1" applyBorder="1" applyAlignment="1">
      <alignment vertical="top"/>
    </xf>
    <xf numFmtId="0" fontId="7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6" borderId="3" xfId="0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8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right" vertical="top"/>
    </xf>
    <xf numFmtId="0" fontId="15" fillId="23" borderId="3" xfId="0" applyFont="1" applyFill="1" applyBorder="1" applyAlignment="1">
      <alignment vertical="top" wrapText="1"/>
    </xf>
    <xf numFmtId="0" fontId="15" fillId="23" borderId="3" xfId="0" applyFont="1" applyFill="1" applyBorder="1" applyAlignment="1">
      <alignment horizontal="right" vertical="top"/>
    </xf>
    <xf numFmtId="0" fontId="15" fillId="23" borderId="3" xfId="0" applyFont="1" applyFill="1" applyBorder="1" applyAlignment="1">
      <alignment horizontal="center" vertical="top"/>
    </xf>
    <xf numFmtId="0" fontId="7" fillId="0" borderId="3" xfId="1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5" fillId="24" borderId="3" xfId="0" applyFont="1" applyFill="1" applyBorder="1" applyAlignment="1">
      <alignment horizontal="left" vertical="top" wrapText="1"/>
    </xf>
    <xf numFmtId="0" fontId="15" fillId="24" borderId="3" xfId="0" applyFont="1" applyFill="1" applyBorder="1" applyAlignment="1">
      <alignment horizontal="right" vertical="top"/>
    </xf>
    <xf numFmtId="0" fontId="15" fillId="24" borderId="3" xfId="0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left" vertical="top"/>
    </xf>
    <xf numFmtId="0" fontId="12" fillId="6" borderId="3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vertical="top" wrapText="1"/>
    </xf>
    <xf numFmtId="0" fontId="8" fillId="0" borderId="3" xfId="1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vertical="top"/>
    </xf>
    <xf numFmtId="0" fontId="7" fillId="5" borderId="3" xfId="0" applyFont="1" applyFill="1" applyBorder="1" applyAlignment="1">
      <alignment vertical="top" wrapText="1"/>
    </xf>
    <xf numFmtId="0" fontId="15" fillId="24" borderId="3" xfId="0" applyFont="1" applyFill="1" applyBorder="1" applyAlignment="1">
      <alignment vertical="top"/>
    </xf>
    <xf numFmtId="0" fontId="12" fillId="25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12" fillId="5" borderId="3" xfId="0" applyFont="1" applyFill="1" applyBorder="1" applyAlignment="1">
      <alignment horizontal="left" vertical="top" wrapText="1"/>
    </xf>
    <xf numFmtId="0" fontId="15" fillId="24" borderId="3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7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wrapText="1"/>
    </xf>
    <xf numFmtId="0" fontId="4" fillId="8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vertical="center"/>
    </xf>
    <xf numFmtId="0" fontId="2" fillId="9" borderId="3" xfId="0" applyFont="1" applyFill="1" applyBorder="1" applyAlignment="1">
      <alignment wrapText="1"/>
    </xf>
    <xf numFmtId="0" fontId="4" fillId="9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wrapText="1"/>
    </xf>
    <xf numFmtId="0" fontId="4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left" vertical="center"/>
    </xf>
    <xf numFmtId="0" fontId="17" fillId="13" borderId="3" xfId="0" applyFont="1" applyFill="1" applyBorder="1"/>
    <xf numFmtId="0" fontId="2" fillId="13" borderId="3" xfId="0" applyFont="1" applyFill="1" applyBorder="1" applyAlignment="1">
      <alignment wrapText="1"/>
    </xf>
    <xf numFmtId="0" fontId="18" fillId="13" borderId="3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7" fillId="18" borderId="3" xfId="0" applyFont="1" applyFill="1" applyBorder="1" applyAlignment="1">
      <alignment horizontal="center" vertical="top"/>
    </xf>
    <xf numFmtId="0" fontId="7" fillId="18" borderId="3" xfId="0" applyFont="1" applyFill="1" applyBorder="1" applyAlignment="1">
      <alignment vertical="top"/>
    </xf>
    <xf numFmtId="0" fontId="7" fillId="17" borderId="3" xfId="0" applyFont="1" applyFill="1" applyBorder="1" applyAlignment="1">
      <alignment vertical="top" wrapText="1"/>
    </xf>
    <xf numFmtId="0" fontId="7" fillId="17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/>
    </xf>
    <xf numFmtId="0" fontId="12" fillId="12" borderId="3" xfId="0" applyFont="1" applyFill="1" applyBorder="1" applyAlignment="1">
      <alignment horizontal="left" vertical="top" wrapText="1"/>
    </xf>
    <xf numFmtId="0" fontId="20" fillId="29" borderId="7" xfId="0" applyFont="1" applyFill="1" applyBorder="1" applyAlignment="1">
      <alignment horizontal="center" vertical="center" wrapText="1"/>
    </xf>
    <xf numFmtId="0" fontId="20" fillId="29" borderId="8" xfId="0" applyFont="1" applyFill="1" applyBorder="1" applyAlignment="1">
      <alignment horizontal="center" vertical="center" wrapText="1"/>
    </xf>
    <xf numFmtId="0" fontId="20" fillId="29" borderId="9" xfId="0" applyFont="1" applyFill="1" applyBorder="1" applyAlignment="1">
      <alignment horizontal="center" vertical="center" wrapText="1"/>
    </xf>
    <xf numFmtId="0" fontId="12" fillId="30" borderId="0" xfId="0" applyFont="1" applyFill="1" applyAlignment="1">
      <alignment horizontal="center" vertical="center" wrapText="1"/>
    </xf>
    <xf numFmtId="0" fontId="12" fillId="30" borderId="11" xfId="0" applyFont="1" applyFill="1" applyBorder="1" applyAlignment="1">
      <alignment horizontal="center" vertical="center" wrapText="1"/>
    </xf>
    <xf numFmtId="0" fontId="12" fillId="30" borderId="10" xfId="0" applyFont="1" applyFill="1" applyBorder="1" applyAlignment="1">
      <alignment horizontal="center" vertical="center" wrapText="1"/>
    </xf>
    <xf numFmtId="0" fontId="12" fillId="30" borderId="12" xfId="0" applyFont="1" applyFill="1" applyBorder="1" applyAlignment="1">
      <alignment horizontal="center" vertical="center" wrapText="1"/>
    </xf>
    <xf numFmtId="0" fontId="12" fillId="30" borderId="14" xfId="0" applyFont="1" applyFill="1" applyBorder="1" applyAlignment="1">
      <alignment horizontal="center" vertical="center" wrapText="1"/>
    </xf>
    <xf numFmtId="0" fontId="12" fillId="30" borderId="13" xfId="0" applyFont="1" applyFill="1" applyBorder="1" applyAlignment="1">
      <alignment horizontal="center" vertical="center" wrapText="1"/>
    </xf>
    <xf numFmtId="0" fontId="12" fillId="17" borderId="11" xfId="0" applyFont="1" applyFill="1" applyBorder="1" applyAlignment="1">
      <alignment horizontal="center" vertical="center" wrapText="1"/>
    </xf>
    <xf numFmtId="0" fontId="12" fillId="17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30" borderId="18" xfId="0" applyFont="1" applyFill="1" applyBorder="1" applyAlignment="1">
      <alignment horizontal="center" vertical="center" wrapText="1"/>
    </xf>
    <xf numFmtId="0" fontId="12" fillId="30" borderId="10" xfId="0" applyFont="1" applyFill="1" applyBorder="1" applyAlignment="1">
      <alignment horizontal="center" vertical="center" wrapText="1"/>
    </xf>
    <xf numFmtId="0" fontId="12" fillId="30" borderId="19" xfId="0" applyFont="1" applyFill="1" applyBorder="1" applyAlignment="1">
      <alignment horizontal="center" vertical="center" wrapText="1"/>
    </xf>
    <xf numFmtId="0" fontId="12" fillId="30" borderId="20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6" fillId="27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vertical="top" wrapText="1"/>
    </xf>
    <xf numFmtId="0" fontId="12" fillId="17" borderId="4" xfId="0" applyFont="1" applyFill="1" applyBorder="1" applyAlignment="1">
      <alignment vertical="top" wrapText="1"/>
    </xf>
    <xf numFmtId="0" fontId="12" fillId="17" borderId="6" xfId="0" applyFont="1" applyFill="1" applyBorder="1" applyAlignment="1">
      <alignment vertical="top" wrapText="1"/>
    </xf>
    <xf numFmtId="0" fontId="12" fillId="17" borderId="5" xfId="0" applyFont="1" applyFill="1" applyBorder="1" applyAlignment="1">
      <alignment vertical="top" wrapText="1"/>
    </xf>
    <xf numFmtId="0" fontId="7" fillId="18" borderId="3" xfId="0" applyFont="1" applyFill="1" applyBorder="1" applyAlignment="1">
      <alignment horizontal="center" vertical="top"/>
    </xf>
    <xf numFmtId="0" fontId="7" fillId="17" borderId="4" xfId="0" applyFont="1" applyFill="1" applyBorder="1" applyAlignment="1">
      <alignment vertical="top" wrapText="1"/>
    </xf>
    <xf numFmtId="0" fontId="7" fillId="17" borderId="6" xfId="0" applyFont="1" applyFill="1" applyBorder="1" applyAlignment="1">
      <alignment vertical="top" wrapText="1"/>
    </xf>
    <xf numFmtId="0" fontId="7" fillId="17" borderId="5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7" fillId="5" borderId="3" xfId="0" applyFont="1" applyFill="1" applyBorder="1" applyAlignment="1">
      <alignment horizontal="left" vertical="top" wrapText="1"/>
    </xf>
    <xf numFmtId="0" fontId="7" fillId="17" borderId="3" xfId="0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/>
    </xf>
    <xf numFmtId="0" fontId="7" fillId="0" borderId="3" xfId="1" applyFont="1" applyFill="1" applyBorder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7" fillId="17" borderId="3" xfId="0" applyFont="1" applyFill="1" applyBorder="1" applyAlignment="1">
      <alignment vertical="top" wrapText="1"/>
    </xf>
    <xf numFmtId="0" fontId="12" fillId="5" borderId="3" xfId="0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/>
    </xf>
    <xf numFmtId="0" fontId="8" fillId="0" borderId="3" xfId="1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/>
    </xf>
  </cellXfs>
  <cellStyles count="2">
    <cellStyle name="Notiz" xfId="1" builtinId="10"/>
    <cellStyle name="Standard" xfId="0" builtinId="0"/>
  </cellStyles>
  <dxfs count="0"/>
  <tableStyles count="0" defaultTableStyle="TableStyleMedium2" defaultPivotStyle="PivotStyleLight16"/>
  <colors>
    <mruColors>
      <color rgb="FFB9BAD0"/>
      <color rgb="FFB2B5D8"/>
      <color rgb="FFB2B4D7"/>
      <color rgb="FFB0B1D4"/>
      <color rgb="FFB0B1D2"/>
      <color rgb="FFADB0D2"/>
      <color rgb="FFABAAD3"/>
      <color rgb="FFAEAFD3"/>
      <color rgb="FFAFB3D3"/>
      <color rgb="FFB4B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A3BF-FDAD-9F44-9C25-F14E327AFDDC}">
  <dimension ref="A1:G25"/>
  <sheetViews>
    <sheetView view="pageLayout" zoomScaleNormal="89" workbookViewId="0">
      <selection activeCell="E32" sqref="E32"/>
    </sheetView>
  </sheetViews>
  <sheetFormatPr baseColWidth="10" defaultColWidth="11" defaultRowHeight="14" x14ac:dyDescent="0.2"/>
  <cols>
    <col min="1" max="1" width="5" style="82" customWidth="1"/>
    <col min="2" max="2" width="58.33203125" style="83" customWidth="1"/>
    <col min="3" max="4" width="10.83203125" style="82" customWidth="1"/>
    <col min="5" max="16384" width="11" style="82"/>
  </cols>
  <sheetData>
    <row r="1" spans="1:7" x14ac:dyDescent="0.2">
      <c r="C1" s="82" t="s">
        <v>3</v>
      </c>
      <c r="D1" s="82" t="s">
        <v>4</v>
      </c>
      <c r="E1" s="82" t="s">
        <v>5</v>
      </c>
      <c r="F1" s="82" t="s">
        <v>6</v>
      </c>
      <c r="G1" s="84" t="s">
        <v>7</v>
      </c>
    </row>
    <row r="2" spans="1:7" ht="15" x14ac:dyDescent="0.2">
      <c r="A2" s="85" t="s">
        <v>8</v>
      </c>
      <c r="B2" s="86" t="s">
        <v>289</v>
      </c>
      <c r="C2" s="87">
        <f>SUM(C3:C6)</f>
        <v>40</v>
      </c>
      <c r="D2" s="87">
        <f t="shared" ref="D2:F2" si="0">SUM(D3:D6)</f>
        <v>120</v>
      </c>
      <c r="E2" s="87">
        <f t="shared" si="0"/>
        <v>0</v>
      </c>
      <c r="F2" s="87">
        <f t="shared" si="0"/>
        <v>0</v>
      </c>
      <c r="G2" s="87">
        <f>SUM(C2:F2)</f>
        <v>160</v>
      </c>
    </row>
    <row r="3" spans="1:7" ht="15" x14ac:dyDescent="0.2">
      <c r="A3" s="88" t="s">
        <v>9</v>
      </c>
      <c r="B3" s="89" t="s">
        <v>290</v>
      </c>
      <c r="C3" s="90">
        <v>20</v>
      </c>
      <c r="D3" s="90">
        <v>30</v>
      </c>
      <c r="E3" s="90">
        <v>0</v>
      </c>
      <c r="F3" s="90">
        <v>0</v>
      </c>
      <c r="G3" s="87">
        <f t="shared" ref="G3:G6" si="1">SUM(C3:F3)</f>
        <v>50</v>
      </c>
    </row>
    <row r="4" spans="1:7" ht="15" x14ac:dyDescent="0.2">
      <c r="A4" s="88" t="s">
        <v>10</v>
      </c>
      <c r="B4" s="89" t="s">
        <v>292</v>
      </c>
      <c r="C4" s="90">
        <v>0</v>
      </c>
      <c r="D4" s="90">
        <v>10</v>
      </c>
      <c r="E4" s="90">
        <v>0</v>
      </c>
      <c r="F4" s="90">
        <v>0</v>
      </c>
      <c r="G4" s="87">
        <f t="shared" si="1"/>
        <v>10</v>
      </c>
    </row>
    <row r="5" spans="1:7" ht="15" x14ac:dyDescent="0.2">
      <c r="A5" s="88" t="s">
        <v>11</v>
      </c>
      <c r="B5" s="89" t="s">
        <v>291</v>
      </c>
      <c r="C5" s="90">
        <v>20</v>
      </c>
      <c r="D5" s="90">
        <v>40</v>
      </c>
      <c r="E5" s="90">
        <v>0</v>
      </c>
      <c r="F5" s="90">
        <v>0</v>
      </c>
      <c r="G5" s="87">
        <f t="shared" si="1"/>
        <v>60</v>
      </c>
    </row>
    <row r="6" spans="1:7" ht="15" x14ac:dyDescent="0.2">
      <c r="A6" s="88" t="s">
        <v>12</v>
      </c>
      <c r="B6" s="89" t="s">
        <v>293</v>
      </c>
      <c r="C6" s="90">
        <v>0</v>
      </c>
      <c r="D6" s="90">
        <v>40</v>
      </c>
      <c r="E6" s="90">
        <v>0</v>
      </c>
      <c r="F6" s="90">
        <v>0</v>
      </c>
      <c r="G6" s="87">
        <f t="shared" si="1"/>
        <v>40</v>
      </c>
    </row>
    <row r="8" spans="1:7" ht="15" x14ac:dyDescent="0.2">
      <c r="A8" s="91" t="s">
        <v>13</v>
      </c>
      <c r="B8" s="92" t="s">
        <v>294</v>
      </c>
      <c r="C8" s="93">
        <f>SUM(C9:C12)</f>
        <v>180</v>
      </c>
      <c r="D8" s="93">
        <f t="shared" ref="D8:F8" si="2">SUM(D9:D12)</f>
        <v>160</v>
      </c>
      <c r="E8" s="93">
        <f t="shared" si="2"/>
        <v>80</v>
      </c>
      <c r="F8" s="93">
        <f t="shared" si="2"/>
        <v>40</v>
      </c>
      <c r="G8" s="93">
        <f>SUM(C8:F8)</f>
        <v>460</v>
      </c>
    </row>
    <row r="9" spans="1:7" ht="15" x14ac:dyDescent="0.2">
      <c r="A9" s="94" t="s">
        <v>14</v>
      </c>
      <c r="B9" s="95" t="s">
        <v>296</v>
      </c>
      <c r="C9" s="96">
        <v>20</v>
      </c>
      <c r="D9" s="96">
        <v>20</v>
      </c>
      <c r="E9" s="96">
        <v>0</v>
      </c>
      <c r="F9" s="96">
        <v>0</v>
      </c>
      <c r="G9" s="93">
        <f t="shared" ref="G9:G12" si="3">SUM(C9:F9)</f>
        <v>40</v>
      </c>
    </row>
    <row r="10" spans="1:7" ht="15" x14ac:dyDescent="0.2">
      <c r="A10" s="97" t="s">
        <v>15</v>
      </c>
      <c r="B10" s="95" t="s">
        <v>295</v>
      </c>
      <c r="C10" s="96">
        <v>120</v>
      </c>
      <c r="D10" s="96">
        <v>120</v>
      </c>
      <c r="E10" s="96">
        <v>60</v>
      </c>
      <c r="F10" s="96">
        <v>0</v>
      </c>
      <c r="G10" s="93">
        <f t="shared" si="3"/>
        <v>300</v>
      </c>
    </row>
    <row r="11" spans="1:7" ht="15" x14ac:dyDescent="0.2">
      <c r="A11" s="94" t="s">
        <v>16</v>
      </c>
      <c r="B11" s="95" t="s">
        <v>298</v>
      </c>
      <c r="C11" s="96">
        <v>0</v>
      </c>
      <c r="D11" s="96">
        <v>20</v>
      </c>
      <c r="E11" s="96">
        <v>0</v>
      </c>
      <c r="F11" s="96">
        <v>40</v>
      </c>
      <c r="G11" s="93">
        <f t="shared" si="3"/>
        <v>60</v>
      </c>
    </row>
    <row r="12" spans="1:7" ht="30" x14ac:dyDescent="0.2">
      <c r="A12" s="94" t="s">
        <v>17</v>
      </c>
      <c r="B12" s="95" t="s">
        <v>297</v>
      </c>
      <c r="C12" s="96">
        <v>40</v>
      </c>
      <c r="D12" s="96">
        <v>0</v>
      </c>
      <c r="E12" s="96">
        <v>20</v>
      </c>
      <c r="F12" s="96">
        <v>0</v>
      </c>
      <c r="G12" s="93">
        <f t="shared" si="3"/>
        <v>60</v>
      </c>
    </row>
    <row r="14" spans="1:7" ht="15" x14ac:dyDescent="0.2">
      <c r="A14" s="98" t="s">
        <v>18</v>
      </c>
      <c r="B14" s="99" t="s">
        <v>299</v>
      </c>
      <c r="C14" s="100">
        <f>SUM(C15:C18)</f>
        <v>300</v>
      </c>
      <c r="D14" s="100">
        <f t="shared" ref="D14:F14" si="4">SUM(D15:D18)</f>
        <v>200</v>
      </c>
      <c r="E14" s="100">
        <f t="shared" si="4"/>
        <v>60</v>
      </c>
      <c r="F14" s="100">
        <f t="shared" si="4"/>
        <v>80</v>
      </c>
      <c r="G14" s="100">
        <f>SUM(C14:F14)</f>
        <v>640</v>
      </c>
    </row>
    <row r="15" spans="1:7" ht="15" x14ac:dyDescent="0.2">
      <c r="A15" s="101" t="s">
        <v>19</v>
      </c>
      <c r="B15" s="102" t="s">
        <v>300</v>
      </c>
      <c r="C15" s="103">
        <v>10</v>
      </c>
      <c r="D15" s="103">
        <v>10</v>
      </c>
      <c r="E15" s="103">
        <v>0</v>
      </c>
      <c r="F15" s="103">
        <v>0</v>
      </c>
      <c r="G15" s="100">
        <f t="shared" ref="G15:G18" si="5">SUM(C15:F15)</f>
        <v>20</v>
      </c>
    </row>
    <row r="16" spans="1:7" ht="15" x14ac:dyDescent="0.2">
      <c r="A16" s="104" t="s">
        <v>20</v>
      </c>
      <c r="B16" s="102" t="s">
        <v>301</v>
      </c>
      <c r="C16" s="103">
        <v>170</v>
      </c>
      <c r="D16" s="103">
        <v>120</v>
      </c>
      <c r="E16" s="103">
        <v>0</v>
      </c>
      <c r="F16" s="103">
        <v>0</v>
      </c>
      <c r="G16" s="100">
        <f t="shared" si="5"/>
        <v>290</v>
      </c>
    </row>
    <row r="17" spans="1:7" ht="15" x14ac:dyDescent="0.2">
      <c r="A17" s="101" t="s">
        <v>21</v>
      </c>
      <c r="B17" s="102" t="s">
        <v>303</v>
      </c>
      <c r="C17" s="103">
        <v>120</v>
      </c>
      <c r="D17" s="103">
        <v>70</v>
      </c>
      <c r="E17" s="103">
        <v>40</v>
      </c>
      <c r="F17" s="103">
        <v>70</v>
      </c>
      <c r="G17" s="100">
        <f t="shared" si="5"/>
        <v>300</v>
      </c>
    </row>
    <row r="18" spans="1:7" ht="15" x14ac:dyDescent="0.2">
      <c r="A18" s="101" t="s">
        <v>22</v>
      </c>
      <c r="B18" s="102" t="s">
        <v>302</v>
      </c>
      <c r="C18" s="103">
        <v>0</v>
      </c>
      <c r="D18" s="103">
        <v>0</v>
      </c>
      <c r="E18" s="103">
        <v>20</v>
      </c>
      <c r="F18" s="103">
        <v>10</v>
      </c>
      <c r="G18" s="100">
        <f t="shared" si="5"/>
        <v>30</v>
      </c>
    </row>
    <row r="20" spans="1:7" ht="30" x14ac:dyDescent="0.2">
      <c r="A20" s="105" t="s">
        <v>23</v>
      </c>
      <c r="B20" s="106" t="s">
        <v>304</v>
      </c>
      <c r="C20" s="107">
        <f>SUM(C21:C23)</f>
        <v>0</v>
      </c>
      <c r="D20" s="107">
        <f t="shared" ref="D20:F20" si="6">SUM(D21:D23)</f>
        <v>40</v>
      </c>
      <c r="E20" s="107">
        <f t="shared" si="6"/>
        <v>60</v>
      </c>
      <c r="F20" s="107">
        <f t="shared" si="6"/>
        <v>80</v>
      </c>
      <c r="G20" s="107">
        <f>SUM(D20:F20)</f>
        <v>180</v>
      </c>
    </row>
    <row r="21" spans="1:7" ht="30" x14ac:dyDescent="0.2">
      <c r="A21" s="108" t="s">
        <v>24</v>
      </c>
      <c r="B21" s="109" t="s">
        <v>25</v>
      </c>
      <c r="C21" s="110">
        <v>0</v>
      </c>
      <c r="D21" s="110">
        <v>35</v>
      </c>
      <c r="E21" s="110">
        <v>30</v>
      </c>
      <c r="F21" s="110">
        <v>65</v>
      </c>
      <c r="G21" s="107">
        <f t="shared" ref="G21:G23" si="7">SUM(D21:F21)</f>
        <v>130</v>
      </c>
    </row>
    <row r="22" spans="1:7" ht="15" x14ac:dyDescent="0.2">
      <c r="A22" s="111" t="s">
        <v>26</v>
      </c>
      <c r="B22" s="109" t="s">
        <v>305</v>
      </c>
      <c r="C22" s="110">
        <v>0</v>
      </c>
      <c r="D22" s="110">
        <v>0</v>
      </c>
      <c r="E22" s="110">
        <v>30</v>
      </c>
      <c r="F22" s="110">
        <v>15</v>
      </c>
      <c r="G22" s="107">
        <f t="shared" si="7"/>
        <v>45</v>
      </c>
    </row>
    <row r="23" spans="1:7" ht="15" x14ac:dyDescent="0.2">
      <c r="A23" s="108" t="s">
        <v>27</v>
      </c>
      <c r="B23" s="109" t="s">
        <v>306</v>
      </c>
      <c r="C23" s="110">
        <v>0</v>
      </c>
      <c r="D23" s="110">
        <v>5</v>
      </c>
      <c r="E23" s="110">
        <v>0</v>
      </c>
      <c r="F23" s="110">
        <v>0</v>
      </c>
      <c r="G23" s="107">
        <f t="shared" si="7"/>
        <v>5</v>
      </c>
    </row>
    <row r="25" spans="1:7" x14ac:dyDescent="0.2">
      <c r="A25" s="112" t="s">
        <v>28</v>
      </c>
      <c r="B25" s="113"/>
      <c r="C25" s="114">
        <f>SUM(C2,C8,C14,C20)</f>
        <v>520</v>
      </c>
      <c r="D25" s="114">
        <f t="shared" ref="D25:G25" si="8">SUM(D2,D8,D14,D20)</f>
        <v>520</v>
      </c>
      <c r="E25" s="114">
        <f t="shared" si="8"/>
        <v>200</v>
      </c>
      <c r="F25" s="114">
        <f t="shared" si="8"/>
        <v>200</v>
      </c>
      <c r="G25" s="115">
        <f t="shared" si="8"/>
        <v>1440</v>
      </c>
    </row>
  </sheetData>
  <pageMargins left="0.7" right="0.7" top="0.78740157499999996" bottom="0.78740157499999996" header="0.3" footer="0.3"/>
  <pageSetup paperSize="9" orientation="landscape" horizontalDpi="0" verticalDpi="0"/>
  <headerFooter>
    <oddHeader>&amp;CLektiontafel Berufsfachschule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214F-3210-1C4C-AADA-43F4D910763E}">
  <dimension ref="A1:H51"/>
  <sheetViews>
    <sheetView zoomScale="140" zoomScaleNormal="140" workbookViewId="0">
      <selection activeCell="F19" sqref="F19"/>
    </sheetView>
  </sheetViews>
  <sheetFormatPr baseColWidth="10" defaultRowHeight="16" x14ac:dyDescent="0.2"/>
  <cols>
    <col min="1" max="1" width="17.5" customWidth="1"/>
    <col min="2" max="2" width="14.83203125" customWidth="1"/>
    <col min="3" max="3" width="10.6640625" bestFit="1" customWidth="1"/>
    <col min="4" max="4" width="12.33203125" customWidth="1"/>
  </cols>
  <sheetData>
    <row r="1" spans="1:8" ht="17" thickBot="1" x14ac:dyDescent="0.25">
      <c r="A1" s="146" t="s">
        <v>414</v>
      </c>
      <c r="B1" s="147"/>
      <c r="C1" s="148" t="s">
        <v>415</v>
      </c>
      <c r="D1" s="147"/>
      <c r="E1" s="148" t="s">
        <v>416</v>
      </c>
      <c r="F1" s="147"/>
      <c r="G1" s="148" t="s">
        <v>417</v>
      </c>
      <c r="H1" s="146"/>
    </row>
    <row r="2" spans="1:8" ht="18" thickTop="1" thickBot="1" x14ac:dyDescent="0.25">
      <c r="A2" s="122" t="s">
        <v>30</v>
      </c>
      <c r="B2" s="122" t="s">
        <v>31</v>
      </c>
      <c r="C2" s="122" t="s">
        <v>32</v>
      </c>
      <c r="D2" s="122" t="s">
        <v>418</v>
      </c>
      <c r="E2" s="122" t="s">
        <v>34</v>
      </c>
      <c r="F2" s="122" t="s">
        <v>35</v>
      </c>
      <c r="G2" s="123" t="s">
        <v>36</v>
      </c>
      <c r="H2" s="124" t="s">
        <v>37</v>
      </c>
    </row>
    <row r="3" spans="1:8" x14ac:dyDescent="0.2">
      <c r="A3" s="142" t="s">
        <v>419</v>
      </c>
      <c r="B3" s="126" t="s">
        <v>2</v>
      </c>
      <c r="C3" s="126" t="s">
        <v>204</v>
      </c>
      <c r="D3" s="126" t="s">
        <v>421</v>
      </c>
      <c r="E3" s="126" t="s">
        <v>258</v>
      </c>
      <c r="F3" s="126" t="s">
        <v>273</v>
      </c>
      <c r="G3" s="125" t="s">
        <v>277</v>
      </c>
      <c r="H3" s="129" t="s">
        <v>280</v>
      </c>
    </row>
    <row r="4" spans="1:8" ht="25" thickBot="1" x14ac:dyDescent="0.25">
      <c r="A4" s="143"/>
      <c r="B4" s="127" t="s">
        <v>205</v>
      </c>
      <c r="C4" s="127" t="s">
        <v>420</v>
      </c>
      <c r="D4" s="127" t="s">
        <v>422</v>
      </c>
      <c r="E4" s="127" t="s">
        <v>423</v>
      </c>
      <c r="F4" s="127" t="s">
        <v>424</v>
      </c>
      <c r="G4" s="128" t="s">
        <v>278</v>
      </c>
      <c r="H4" s="130" t="s">
        <v>425</v>
      </c>
    </row>
    <row r="5" spans="1:8" x14ac:dyDescent="0.2">
      <c r="A5" s="142" t="s">
        <v>426</v>
      </c>
      <c r="B5" s="126" t="s">
        <v>181</v>
      </c>
      <c r="C5" s="126" t="s">
        <v>207</v>
      </c>
      <c r="D5" s="126" t="s">
        <v>242</v>
      </c>
      <c r="E5" s="126" t="s">
        <v>429</v>
      </c>
      <c r="F5" s="140"/>
      <c r="G5" s="136"/>
      <c r="H5" s="138"/>
    </row>
    <row r="6" spans="1:8" ht="17" thickBot="1" x14ac:dyDescent="0.25">
      <c r="A6" s="143"/>
      <c r="B6" s="127" t="s">
        <v>427</v>
      </c>
      <c r="C6" s="127" t="s">
        <v>208</v>
      </c>
      <c r="D6" s="127" t="s">
        <v>428</v>
      </c>
      <c r="E6" s="127" t="s">
        <v>264</v>
      </c>
      <c r="F6" s="141"/>
      <c r="G6" s="137"/>
      <c r="H6" s="139"/>
    </row>
    <row r="7" spans="1:8" x14ac:dyDescent="0.2">
      <c r="A7" s="142" t="s">
        <v>430</v>
      </c>
      <c r="B7" s="144" t="s">
        <v>431</v>
      </c>
      <c r="C7" s="126" t="s">
        <v>211</v>
      </c>
      <c r="D7" s="126" t="s">
        <v>244</v>
      </c>
      <c r="E7" s="140"/>
      <c r="F7" s="140"/>
      <c r="G7" s="136"/>
      <c r="H7" s="138"/>
    </row>
    <row r="8" spans="1:8" ht="17" thickBot="1" x14ac:dyDescent="0.25">
      <c r="A8" s="143"/>
      <c r="B8" s="145"/>
      <c r="C8" s="127" t="s">
        <v>212</v>
      </c>
      <c r="D8" s="127" t="s">
        <v>245</v>
      </c>
      <c r="E8" s="141"/>
      <c r="F8" s="141"/>
      <c r="G8" s="137"/>
      <c r="H8" s="139"/>
    </row>
    <row r="9" spans="1:8" x14ac:dyDescent="0.2">
      <c r="A9" s="142" t="s">
        <v>432</v>
      </c>
      <c r="B9" s="126" t="s">
        <v>196</v>
      </c>
      <c r="C9" s="126" t="s">
        <v>217</v>
      </c>
      <c r="D9" s="126" t="s">
        <v>247</v>
      </c>
      <c r="E9" s="140"/>
      <c r="F9" s="140"/>
      <c r="G9" s="136"/>
      <c r="H9" s="138"/>
    </row>
    <row r="10" spans="1:8" ht="25" thickBot="1" x14ac:dyDescent="0.25">
      <c r="A10" s="143"/>
      <c r="B10" s="127" t="s">
        <v>197</v>
      </c>
      <c r="C10" s="127" t="s">
        <v>433</v>
      </c>
      <c r="D10" s="127" t="s">
        <v>248</v>
      </c>
      <c r="E10" s="141"/>
      <c r="F10" s="141"/>
      <c r="G10" s="137"/>
      <c r="H10" s="139"/>
    </row>
    <row r="11" spans="1:8" x14ac:dyDescent="0.2">
      <c r="A11" s="142" t="s">
        <v>434</v>
      </c>
      <c r="B11" s="140"/>
      <c r="C11" s="126" t="s">
        <v>224</v>
      </c>
      <c r="D11" s="140"/>
      <c r="E11" s="140"/>
      <c r="F11" s="140"/>
      <c r="G11" s="136"/>
      <c r="H11" s="138"/>
    </row>
    <row r="12" spans="1:8" ht="25" thickBot="1" x14ac:dyDescent="0.25">
      <c r="A12" s="143"/>
      <c r="B12" s="141"/>
      <c r="C12" s="127" t="s">
        <v>435</v>
      </c>
      <c r="D12" s="141"/>
      <c r="E12" s="141"/>
      <c r="F12" s="141"/>
      <c r="G12" s="137"/>
      <c r="H12" s="139"/>
    </row>
    <row r="13" spans="1:8" x14ac:dyDescent="0.2">
      <c r="A13" s="131" t="s">
        <v>436</v>
      </c>
      <c r="B13" s="131" t="s">
        <v>200</v>
      </c>
      <c r="C13" s="131" t="s">
        <v>232</v>
      </c>
      <c r="D13" s="131" t="s">
        <v>256</v>
      </c>
      <c r="E13" s="131" t="s">
        <v>266</v>
      </c>
      <c r="F13" s="140"/>
      <c r="G13" s="136"/>
      <c r="H13" s="138"/>
    </row>
    <row r="14" spans="1:8" ht="17" thickBot="1" x14ac:dyDescent="0.25">
      <c r="A14" s="132" t="s">
        <v>158</v>
      </c>
      <c r="B14" s="132" t="s">
        <v>201</v>
      </c>
      <c r="C14" s="132" t="s">
        <v>233</v>
      </c>
      <c r="D14" s="132" t="s">
        <v>437</v>
      </c>
      <c r="E14" s="132" t="s">
        <v>438</v>
      </c>
      <c r="F14" s="141"/>
      <c r="G14" s="137"/>
      <c r="H14" s="139"/>
    </row>
    <row r="51" ht="16" customHeight="1" x14ac:dyDescent="0.2"/>
  </sheetData>
  <mergeCells count="30">
    <mergeCell ref="H7:H8"/>
    <mergeCell ref="A1:B1"/>
    <mergeCell ref="C1:D1"/>
    <mergeCell ref="E1:F1"/>
    <mergeCell ref="G1:H1"/>
    <mergeCell ref="A3:A4"/>
    <mergeCell ref="A5:A6"/>
    <mergeCell ref="F5:F6"/>
    <mergeCell ref="G5:G6"/>
    <mergeCell ref="H5:H6"/>
    <mergeCell ref="A7:A8"/>
    <mergeCell ref="B7:B8"/>
    <mergeCell ref="E7:E8"/>
    <mergeCell ref="F7:F8"/>
    <mergeCell ref="G7:G8"/>
    <mergeCell ref="A11:A12"/>
    <mergeCell ref="B11:B12"/>
    <mergeCell ref="D11:D12"/>
    <mergeCell ref="E11:E12"/>
    <mergeCell ref="F11:F12"/>
    <mergeCell ref="A9:A10"/>
    <mergeCell ref="E9:E10"/>
    <mergeCell ref="F9:F10"/>
    <mergeCell ref="G9:G10"/>
    <mergeCell ref="H9:H10"/>
    <mergeCell ref="G11:G12"/>
    <mergeCell ref="H11:H12"/>
    <mergeCell ref="F13:F14"/>
    <mergeCell ref="G13:G14"/>
    <mergeCell ref="H13:H1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431E-7418-9045-8A21-2510573D38D6}">
  <sheetPr>
    <pageSetUpPr fitToPage="1"/>
  </sheetPr>
  <dimension ref="A1:M167"/>
  <sheetViews>
    <sheetView topLeftCell="A135" zoomScale="160" zoomScaleNormal="160" zoomScalePageLayoutView="54" workbookViewId="0">
      <selection activeCell="K11" sqref="K11"/>
    </sheetView>
  </sheetViews>
  <sheetFormatPr baseColWidth="10" defaultColWidth="10.83203125" defaultRowHeight="14" x14ac:dyDescent="0.2"/>
  <cols>
    <col min="1" max="1" width="50" style="29" customWidth="1"/>
    <col min="2" max="9" width="8.33203125" style="3" customWidth="1"/>
    <col min="10" max="10" width="8.33203125" style="4" customWidth="1"/>
    <col min="11" max="12" width="10.83203125" style="22"/>
    <col min="13" max="13" width="40.1640625" style="29" customWidth="1"/>
    <col min="14" max="16384" width="10.83203125" style="22"/>
  </cols>
  <sheetData>
    <row r="1" spans="1:13" ht="30" x14ac:dyDescent="0.2">
      <c r="A1" s="33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8"/>
    </row>
    <row r="2" spans="1:13" ht="30" x14ac:dyDescent="0.2">
      <c r="A2" s="24" t="s">
        <v>315</v>
      </c>
      <c r="B2" s="2">
        <f>SUM(B4,B14,B21,B39)</f>
        <v>20</v>
      </c>
      <c r="C2" s="2">
        <f t="shared" ref="C2:J2" si="0">SUM(C4,C14,C21,C39)</f>
        <v>20</v>
      </c>
      <c r="D2" s="2">
        <f t="shared" si="0"/>
        <v>40</v>
      </c>
      <c r="E2" s="2">
        <f t="shared" si="0"/>
        <v>80</v>
      </c>
      <c r="F2" s="2">
        <f t="shared" si="0"/>
        <v>0</v>
      </c>
      <c r="G2" s="2">
        <f t="shared" si="0"/>
        <v>0</v>
      </c>
      <c r="H2" s="2">
        <f t="shared" si="0"/>
        <v>0</v>
      </c>
      <c r="I2" s="2">
        <f t="shared" si="0"/>
        <v>0</v>
      </c>
      <c r="J2" s="2">
        <f t="shared" si="0"/>
        <v>160</v>
      </c>
      <c r="K2" s="4"/>
      <c r="L2" s="135"/>
      <c r="M2" s="43" t="s">
        <v>39</v>
      </c>
    </row>
    <row r="3" spans="1:13" x14ac:dyDescent="0.2">
      <c r="K3" s="3"/>
      <c r="L3" s="26"/>
      <c r="M3" s="43" t="s">
        <v>40</v>
      </c>
    </row>
    <row r="4" spans="1:13" ht="15" x14ac:dyDescent="0.2">
      <c r="A4" s="25" t="s">
        <v>307</v>
      </c>
      <c r="B4" s="5">
        <f>SUM(B5,B7,B10)</f>
        <v>0</v>
      </c>
      <c r="C4" s="5">
        <f t="shared" ref="C4:I4" si="1">SUM(C5,C7,C10)</f>
        <v>20</v>
      </c>
      <c r="D4" s="5">
        <f t="shared" si="1"/>
        <v>10</v>
      </c>
      <c r="E4" s="5">
        <f t="shared" si="1"/>
        <v>20</v>
      </c>
      <c r="F4" s="5">
        <f t="shared" si="1"/>
        <v>0</v>
      </c>
      <c r="G4" s="5">
        <f t="shared" si="1"/>
        <v>0</v>
      </c>
      <c r="H4" s="5">
        <f t="shared" si="1"/>
        <v>0</v>
      </c>
      <c r="I4" s="5">
        <f t="shared" si="1"/>
        <v>0</v>
      </c>
      <c r="J4" s="6">
        <f>SUM(B4:I4)</f>
        <v>50</v>
      </c>
      <c r="K4" s="3"/>
      <c r="L4" s="27"/>
      <c r="M4" s="43" t="s">
        <v>46</v>
      </c>
    </row>
    <row r="5" spans="1:13" ht="15" x14ac:dyDescent="0.2">
      <c r="A5" s="28" t="s">
        <v>309</v>
      </c>
      <c r="C5" s="133">
        <v>10</v>
      </c>
      <c r="D5" s="133">
        <v>10</v>
      </c>
      <c r="K5" s="3"/>
    </row>
    <row r="6" spans="1:13" ht="15" x14ac:dyDescent="0.2">
      <c r="A6" s="28" t="s">
        <v>308</v>
      </c>
      <c r="B6" s="7" t="s">
        <v>41</v>
      </c>
      <c r="C6" s="7" t="s">
        <v>42</v>
      </c>
      <c r="D6" s="7" t="s">
        <v>43</v>
      </c>
      <c r="E6" s="7" t="s">
        <v>44</v>
      </c>
      <c r="F6" s="7" t="s">
        <v>45</v>
      </c>
      <c r="G6" s="8"/>
      <c r="K6" s="3"/>
    </row>
    <row r="7" spans="1:13" ht="15" x14ac:dyDescent="0.2">
      <c r="A7" s="28" t="s">
        <v>399</v>
      </c>
      <c r="C7" s="133">
        <v>10</v>
      </c>
      <c r="E7" s="133">
        <v>10</v>
      </c>
      <c r="K7" s="3"/>
    </row>
    <row r="8" spans="1:13" ht="15" x14ac:dyDescent="0.2">
      <c r="A8" s="28" t="s">
        <v>400</v>
      </c>
      <c r="D8" s="9"/>
      <c r="E8" s="9"/>
      <c r="F8" s="9"/>
      <c r="G8" s="9"/>
      <c r="H8" s="9"/>
      <c r="K8" s="3"/>
      <c r="M8" s="35"/>
    </row>
    <row r="9" spans="1:13" ht="15" x14ac:dyDescent="0.2">
      <c r="A9" s="28" t="s">
        <v>310</v>
      </c>
      <c r="B9" s="7" t="s">
        <v>41</v>
      </c>
      <c r="C9" s="7" t="s">
        <v>42</v>
      </c>
      <c r="D9" s="7" t="s">
        <v>43</v>
      </c>
      <c r="E9" s="7" t="s">
        <v>44</v>
      </c>
      <c r="F9" s="7" t="s">
        <v>45</v>
      </c>
      <c r="G9" s="8"/>
      <c r="K9" s="3"/>
      <c r="M9" s="35"/>
    </row>
    <row r="10" spans="1:13" ht="15" x14ac:dyDescent="0.2">
      <c r="A10" s="28" t="s">
        <v>401</v>
      </c>
      <c r="E10" s="133">
        <v>10</v>
      </c>
      <c r="K10" s="3"/>
    </row>
    <row r="11" spans="1:13" ht="15" x14ac:dyDescent="0.2">
      <c r="A11" s="28" t="s">
        <v>402</v>
      </c>
      <c r="E11" s="9"/>
      <c r="F11" s="9"/>
      <c r="K11" s="3"/>
    </row>
    <row r="12" spans="1:13" ht="15" x14ac:dyDescent="0.2">
      <c r="A12" s="28" t="s">
        <v>47</v>
      </c>
      <c r="B12" s="7" t="s">
        <v>41</v>
      </c>
      <c r="C12" s="7" t="s">
        <v>42</v>
      </c>
      <c r="D12" s="7" t="s">
        <v>43</v>
      </c>
      <c r="E12" s="7" t="s">
        <v>44</v>
      </c>
      <c r="F12" s="7" t="s">
        <v>45</v>
      </c>
      <c r="G12" s="8"/>
      <c r="K12" s="3"/>
    </row>
    <row r="13" spans="1:13" x14ac:dyDescent="0.2">
      <c r="K13" s="3"/>
    </row>
    <row r="14" spans="1:13" ht="15" x14ac:dyDescent="0.2">
      <c r="A14" s="25" t="s">
        <v>311</v>
      </c>
      <c r="B14" s="5">
        <f>SUM(B15)</f>
        <v>0</v>
      </c>
      <c r="C14" s="5">
        <f t="shared" ref="C14:I14" si="2">SUM(C15)</f>
        <v>0</v>
      </c>
      <c r="D14" s="5">
        <f t="shared" si="2"/>
        <v>10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  <c r="J14" s="6">
        <f>SUM(B14:I14)</f>
        <v>10</v>
      </c>
      <c r="K14" s="3"/>
    </row>
    <row r="15" spans="1:13" ht="30" x14ac:dyDescent="0.2">
      <c r="A15" s="28" t="s">
        <v>48</v>
      </c>
      <c r="D15" s="133">
        <v>10</v>
      </c>
      <c r="K15" s="3"/>
    </row>
    <row r="16" spans="1:13" ht="30" x14ac:dyDescent="0.2">
      <c r="A16" s="28" t="s">
        <v>49</v>
      </c>
      <c r="D16" s="9"/>
      <c r="E16" s="9"/>
      <c r="F16" s="9"/>
      <c r="G16" s="9"/>
      <c r="H16" s="9"/>
      <c r="I16" s="9"/>
      <c r="K16" s="3"/>
    </row>
    <row r="17" spans="1:11" ht="30" x14ac:dyDescent="0.2">
      <c r="A17" s="28" t="s">
        <v>49</v>
      </c>
      <c r="B17" s="7" t="s">
        <v>50</v>
      </c>
      <c r="K17" s="3"/>
    </row>
    <row r="18" spans="1:11" ht="30" x14ac:dyDescent="0.2">
      <c r="A18" s="28" t="s">
        <v>51</v>
      </c>
      <c r="F18" s="9"/>
      <c r="G18" s="9"/>
      <c r="H18" s="9"/>
      <c r="K18" s="3"/>
    </row>
    <row r="19" spans="1:11" ht="15" x14ac:dyDescent="0.2">
      <c r="A19" s="28" t="s">
        <v>52</v>
      </c>
      <c r="F19" s="9"/>
      <c r="G19" s="9"/>
      <c r="H19" s="9"/>
      <c r="K19" s="3"/>
    </row>
    <row r="20" spans="1:11" x14ac:dyDescent="0.2">
      <c r="K20" s="3"/>
    </row>
    <row r="21" spans="1:11" ht="15" x14ac:dyDescent="0.2">
      <c r="A21" s="25" t="s">
        <v>312</v>
      </c>
      <c r="B21" s="5">
        <f>SUM(B22,B25,B28,B31,B34,B35)</f>
        <v>20</v>
      </c>
      <c r="C21" s="5">
        <f t="shared" ref="C21:I21" si="3">SUM(C22,C25,C28,C31,C34,C35)</f>
        <v>0</v>
      </c>
      <c r="D21" s="5">
        <f t="shared" si="3"/>
        <v>20</v>
      </c>
      <c r="E21" s="5">
        <f t="shared" si="3"/>
        <v>20</v>
      </c>
      <c r="F21" s="5">
        <f t="shared" si="3"/>
        <v>0</v>
      </c>
      <c r="G21" s="5">
        <f t="shared" si="3"/>
        <v>0</v>
      </c>
      <c r="H21" s="5">
        <f t="shared" si="3"/>
        <v>0</v>
      </c>
      <c r="I21" s="5">
        <f t="shared" si="3"/>
        <v>0</v>
      </c>
      <c r="J21" s="6">
        <f>SUM(B21:I21)</f>
        <v>60</v>
      </c>
      <c r="K21" s="3"/>
    </row>
    <row r="22" spans="1:11" ht="15" x14ac:dyDescent="0.2">
      <c r="A22" s="28" t="s">
        <v>53</v>
      </c>
      <c r="B22" s="133">
        <v>10</v>
      </c>
      <c r="C22" s="10"/>
      <c r="K22" s="3"/>
    </row>
    <row r="23" spans="1:11" ht="15" x14ac:dyDescent="0.2">
      <c r="A23" s="28" t="s">
        <v>53</v>
      </c>
      <c r="B23" s="9"/>
      <c r="C23" s="9"/>
      <c r="D23" s="9"/>
      <c r="E23" s="9"/>
      <c r="F23" s="9"/>
      <c r="G23" s="9"/>
      <c r="K23" s="3"/>
    </row>
    <row r="24" spans="1:11" ht="15" x14ac:dyDescent="0.2">
      <c r="A24" s="28" t="s">
        <v>53</v>
      </c>
      <c r="B24" s="7" t="s">
        <v>41</v>
      </c>
      <c r="C24" s="7" t="s">
        <v>42</v>
      </c>
      <c r="D24" s="7" t="s">
        <v>43</v>
      </c>
      <c r="E24" s="7" t="s">
        <v>44</v>
      </c>
      <c r="F24" s="7" t="s">
        <v>45</v>
      </c>
      <c r="G24" s="8"/>
      <c r="K24" s="3"/>
    </row>
    <row r="25" spans="1:11" ht="15" x14ac:dyDescent="0.2">
      <c r="A25" s="28" t="s">
        <v>54</v>
      </c>
      <c r="B25" s="133">
        <v>10</v>
      </c>
      <c r="C25" s="10"/>
      <c r="K25" s="3"/>
    </row>
    <row r="26" spans="1:11" ht="15" x14ac:dyDescent="0.2">
      <c r="A26" s="28" t="s">
        <v>54</v>
      </c>
      <c r="B26" s="9"/>
      <c r="C26" s="9"/>
      <c r="D26" s="9"/>
      <c r="E26" s="9"/>
      <c r="F26" s="9"/>
      <c r="G26" s="9"/>
      <c r="K26" s="3"/>
    </row>
    <row r="27" spans="1:11" ht="15" x14ac:dyDescent="0.2">
      <c r="A27" s="28" t="s">
        <v>54</v>
      </c>
      <c r="B27" s="7" t="s">
        <v>41</v>
      </c>
      <c r="C27" s="7" t="s">
        <v>42</v>
      </c>
      <c r="D27" s="7" t="s">
        <v>43</v>
      </c>
      <c r="E27" s="7" t="s">
        <v>44</v>
      </c>
      <c r="F27" s="7" t="s">
        <v>45</v>
      </c>
      <c r="G27" s="8"/>
      <c r="K27" s="3"/>
    </row>
    <row r="28" spans="1:11" ht="15" x14ac:dyDescent="0.2">
      <c r="A28" s="28" t="s">
        <v>55</v>
      </c>
      <c r="D28" s="133">
        <v>20</v>
      </c>
      <c r="K28" s="3"/>
    </row>
    <row r="29" spans="1:11" ht="15" x14ac:dyDescent="0.2">
      <c r="A29" s="28" t="s">
        <v>55</v>
      </c>
      <c r="B29" s="9"/>
      <c r="C29" s="9"/>
      <c r="D29" s="9"/>
      <c r="E29" s="9"/>
      <c r="F29" s="9"/>
      <c r="K29" s="3"/>
    </row>
    <row r="30" spans="1:11" ht="15" x14ac:dyDescent="0.2">
      <c r="A30" s="28" t="s">
        <v>55</v>
      </c>
      <c r="B30" s="7" t="s">
        <v>41</v>
      </c>
      <c r="C30" s="7" t="s">
        <v>42</v>
      </c>
      <c r="D30" s="7" t="s">
        <v>43</v>
      </c>
      <c r="E30" s="7" t="s">
        <v>44</v>
      </c>
      <c r="F30" s="7" t="s">
        <v>45</v>
      </c>
      <c r="G30" s="8"/>
      <c r="K30" s="3"/>
    </row>
    <row r="31" spans="1:11" ht="15" x14ac:dyDescent="0.2">
      <c r="A31" s="28" t="s">
        <v>56</v>
      </c>
      <c r="E31" s="133">
        <v>10</v>
      </c>
      <c r="K31" s="3"/>
    </row>
    <row r="32" spans="1:11" ht="15" x14ac:dyDescent="0.2">
      <c r="A32" s="28" t="s">
        <v>56</v>
      </c>
      <c r="F32" s="9"/>
      <c r="G32" s="9"/>
      <c r="H32" s="9"/>
      <c r="K32" s="3"/>
    </row>
    <row r="33" spans="1:11" ht="15" x14ac:dyDescent="0.2">
      <c r="A33" s="28" t="s">
        <v>56</v>
      </c>
      <c r="B33" s="7" t="s">
        <v>41</v>
      </c>
      <c r="C33" s="7" t="s">
        <v>42</v>
      </c>
      <c r="D33" s="7" t="s">
        <v>43</v>
      </c>
      <c r="E33" s="7" t="s">
        <v>44</v>
      </c>
      <c r="F33" s="7" t="s">
        <v>45</v>
      </c>
      <c r="G33" s="8"/>
      <c r="K33" s="3"/>
    </row>
    <row r="34" spans="1:11" ht="15" x14ac:dyDescent="0.2">
      <c r="A34" s="28" t="s">
        <v>57</v>
      </c>
      <c r="E34" s="133">
        <v>5</v>
      </c>
      <c r="K34" s="3"/>
    </row>
    <row r="35" spans="1:11" ht="15" x14ac:dyDescent="0.2">
      <c r="A35" s="28" t="s">
        <v>58</v>
      </c>
      <c r="E35" s="133">
        <v>5</v>
      </c>
      <c r="K35" s="3"/>
    </row>
    <row r="36" spans="1:11" ht="15" x14ac:dyDescent="0.2">
      <c r="A36" s="28" t="s">
        <v>59</v>
      </c>
      <c r="B36" s="7" t="s">
        <v>41</v>
      </c>
      <c r="C36" s="7" t="s">
        <v>42</v>
      </c>
      <c r="D36" s="7" t="s">
        <v>43</v>
      </c>
      <c r="E36" s="7" t="s">
        <v>44</v>
      </c>
      <c r="F36" s="7" t="s">
        <v>45</v>
      </c>
      <c r="G36" s="8"/>
      <c r="K36" s="3"/>
    </row>
    <row r="37" spans="1:11" ht="15" x14ac:dyDescent="0.2">
      <c r="A37" s="28" t="s">
        <v>60</v>
      </c>
      <c r="E37" s="9"/>
      <c r="F37" s="9"/>
      <c r="G37" s="9"/>
      <c r="K37" s="3"/>
    </row>
    <row r="38" spans="1:11" x14ac:dyDescent="0.2">
      <c r="K38" s="3"/>
    </row>
    <row r="39" spans="1:11" ht="30" x14ac:dyDescent="0.2">
      <c r="A39" s="25" t="s">
        <v>313</v>
      </c>
      <c r="B39" s="5">
        <f>SUM(B40,B42)</f>
        <v>0</v>
      </c>
      <c r="C39" s="5">
        <f t="shared" ref="C39:I39" si="4">SUM(C40,C42)</f>
        <v>0</v>
      </c>
      <c r="D39" s="5">
        <f t="shared" si="4"/>
        <v>0</v>
      </c>
      <c r="E39" s="5">
        <f t="shared" si="4"/>
        <v>40</v>
      </c>
      <c r="F39" s="5">
        <f t="shared" si="4"/>
        <v>0</v>
      </c>
      <c r="G39" s="5">
        <f t="shared" si="4"/>
        <v>0</v>
      </c>
      <c r="H39" s="5">
        <f t="shared" si="4"/>
        <v>0</v>
      </c>
      <c r="I39" s="5">
        <f t="shared" si="4"/>
        <v>0</v>
      </c>
      <c r="J39" s="6">
        <f>SUM(B39:I39)</f>
        <v>40</v>
      </c>
      <c r="K39" s="3"/>
    </row>
    <row r="40" spans="1:11" ht="15" x14ac:dyDescent="0.2">
      <c r="A40" s="28" t="s">
        <v>403</v>
      </c>
      <c r="E40" s="133">
        <v>20</v>
      </c>
      <c r="K40" s="3"/>
    </row>
    <row r="41" spans="1:11" ht="15" x14ac:dyDescent="0.2">
      <c r="A41" s="28" t="s">
        <v>404</v>
      </c>
      <c r="E41" s="9"/>
      <c r="F41" s="9"/>
      <c r="G41" s="9"/>
      <c r="H41" s="9"/>
      <c r="K41" s="3"/>
    </row>
    <row r="42" spans="1:11" ht="15" x14ac:dyDescent="0.2">
      <c r="A42" s="28" t="s">
        <v>405</v>
      </c>
      <c r="E42" s="133">
        <v>20</v>
      </c>
      <c r="K42" s="3"/>
    </row>
    <row r="43" spans="1:11" ht="16" customHeight="1" x14ac:dyDescent="0.2">
      <c r="A43" s="28" t="s">
        <v>406</v>
      </c>
      <c r="F43" s="9"/>
      <c r="G43" s="9"/>
      <c r="H43" s="9"/>
      <c r="K43" s="3"/>
    </row>
    <row r="44" spans="1:11" x14ac:dyDescent="0.2">
      <c r="K44" s="3"/>
    </row>
    <row r="45" spans="1:11" ht="30" x14ac:dyDescent="0.2">
      <c r="A45" s="34" t="s">
        <v>314</v>
      </c>
      <c r="B45" s="11">
        <f>SUM(B47,B57,B78,B89)</f>
        <v>110</v>
      </c>
      <c r="C45" s="11">
        <f t="shared" ref="C45:J45" si="5">SUM(C47,C57,C78,C89)</f>
        <v>70</v>
      </c>
      <c r="D45" s="11">
        <f>SUM(D47,D57,D78,D89)</f>
        <v>80</v>
      </c>
      <c r="E45" s="11">
        <f t="shared" si="5"/>
        <v>80</v>
      </c>
      <c r="F45" s="11">
        <f t="shared" si="5"/>
        <v>40</v>
      </c>
      <c r="G45" s="11">
        <f t="shared" si="5"/>
        <v>40</v>
      </c>
      <c r="H45" s="11">
        <f t="shared" si="5"/>
        <v>40</v>
      </c>
      <c r="I45" s="11">
        <f t="shared" si="5"/>
        <v>0</v>
      </c>
      <c r="J45" s="11">
        <f t="shared" si="5"/>
        <v>460</v>
      </c>
      <c r="K45" s="3"/>
    </row>
    <row r="46" spans="1:11" x14ac:dyDescent="0.2">
      <c r="A46" s="35"/>
      <c r="K46" s="3"/>
    </row>
    <row r="47" spans="1:11" ht="15" x14ac:dyDescent="0.2">
      <c r="A47" s="36" t="s">
        <v>316</v>
      </c>
      <c r="B47" s="12">
        <f>SUM(B48,B51,B54)</f>
        <v>20</v>
      </c>
      <c r="C47" s="12">
        <f t="shared" ref="C47:I47" si="6">SUM(C48,C51,C54)</f>
        <v>0</v>
      </c>
      <c r="D47" s="12">
        <f t="shared" si="6"/>
        <v>20</v>
      </c>
      <c r="E47" s="12">
        <f t="shared" si="6"/>
        <v>0</v>
      </c>
      <c r="F47" s="12">
        <f t="shared" si="6"/>
        <v>0</v>
      </c>
      <c r="G47" s="12">
        <f t="shared" si="6"/>
        <v>0</v>
      </c>
      <c r="H47" s="12">
        <f t="shared" si="6"/>
        <v>0</v>
      </c>
      <c r="I47" s="12">
        <f t="shared" si="6"/>
        <v>0</v>
      </c>
      <c r="J47" s="13">
        <f>SUM(B47:I47)</f>
        <v>40</v>
      </c>
      <c r="K47" s="3"/>
    </row>
    <row r="48" spans="1:11" ht="15" x14ac:dyDescent="0.2">
      <c r="A48" s="30" t="s">
        <v>61</v>
      </c>
      <c r="B48" s="133">
        <v>10</v>
      </c>
      <c r="D48" s="133">
        <v>10</v>
      </c>
      <c r="K48" s="3"/>
    </row>
    <row r="49" spans="1:11" ht="15" x14ac:dyDescent="0.2">
      <c r="A49" s="30" t="s">
        <v>61</v>
      </c>
      <c r="B49" s="9"/>
      <c r="C49" s="9"/>
      <c r="D49" s="9"/>
      <c r="E49" s="9"/>
      <c r="K49" s="3"/>
    </row>
    <row r="50" spans="1:11" ht="15" x14ac:dyDescent="0.2">
      <c r="A50" s="30" t="s">
        <v>61</v>
      </c>
      <c r="B50" s="7" t="s">
        <v>50</v>
      </c>
      <c r="K50" s="3"/>
    </row>
    <row r="51" spans="1:11" ht="15" x14ac:dyDescent="0.2">
      <c r="A51" s="30" t="s">
        <v>62</v>
      </c>
      <c r="B51" s="133">
        <v>5</v>
      </c>
      <c r="D51" s="133">
        <v>5</v>
      </c>
      <c r="K51" s="3"/>
    </row>
    <row r="52" spans="1:11" ht="15" x14ac:dyDescent="0.2">
      <c r="A52" s="30" t="s">
        <v>62</v>
      </c>
      <c r="B52" s="9"/>
      <c r="C52" s="9"/>
      <c r="D52" s="9"/>
      <c r="E52" s="9"/>
      <c r="K52" s="3"/>
    </row>
    <row r="53" spans="1:11" ht="15" x14ac:dyDescent="0.2">
      <c r="A53" s="30" t="s">
        <v>62</v>
      </c>
      <c r="B53" s="7" t="s">
        <v>50</v>
      </c>
      <c r="K53" s="3"/>
    </row>
    <row r="54" spans="1:11" ht="30" x14ac:dyDescent="0.2">
      <c r="A54" s="30" t="s">
        <v>63</v>
      </c>
      <c r="B54" s="133">
        <v>5</v>
      </c>
      <c r="D54" s="133">
        <v>5</v>
      </c>
      <c r="K54" s="3"/>
    </row>
    <row r="55" spans="1:11" ht="30" x14ac:dyDescent="0.2">
      <c r="A55" s="30" t="s">
        <v>63</v>
      </c>
      <c r="B55" s="9"/>
      <c r="C55" s="9"/>
      <c r="D55" s="9"/>
      <c r="E55" s="9"/>
      <c r="K55" s="3"/>
    </row>
    <row r="56" spans="1:11" x14ac:dyDescent="0.2">
      <c r="K56" s="3"/>
    </row>
    <row r="57" spans="1:11" ht="15" x14ac:dyDescent="0.2">
      <c r="A57" s="36" t="s">
        <v>317</v>
      </c>
      <c r="B57" s="12">
        <f>SUM(B58,B59,B60,B62,B63,B64,B65,B68,B71,B74)</f>
        <v>70</v>
      </c>
      <c r="C57" s="12">
        <f>SUM(C58,C59,C60,C62,C63,C64,C65,C68,C71,C74)</f>
        <v>50</v>
      </c>
      <c r="D57" s="12">
        <f>SUM(D58,D59,D60,D62,D63,D64,D65,D68,D71,D74)</f>
        <v>60</v>
      </c>
      <c r="E57" s="12">
        <f t="shared" ref="E57:I57" si="7">SUM(E58,E59,E60,E62,E63,E64,E65,E68,E71,E74)</f>
        <v>60</v>
      </c>
      <c r="F57" s="12">
        <f t="shared" si="7"/>
        <v>40</v>
      </c>
      <c r="G57" s="12">
        <f t="shared" si="7"/>
        <v>20</v>
      </c>
      <c r="H57" s="12">
        <f t="shared" si="7"/>
        <v>0</v>
      </c>
      <c r="I57" s="12">
        <f t="shared" si="7"/>
        <v>0</v>
      </c>
      <c r="J57" s="13">
        <f>SUM(B57:I57)</f>
        <v>300</v>
      </c>
      <c r="K57" s="3"/>
    </row>
    <row r="58" spans="1:11" ht="15" x14ac:dyDescent="0.2">
      <c r="A58" s="30" t="s">
        <v>64</v>
      </c>
      <c r="B58" s="133">
        <v>40</v>
      </c>
      <c r="C58" s="134">
        <v>10</v>
      </c>
      <c r="K58" s="3"/>
    </row>
    <row r="59" spans="1:11" ht="15" x14ac:dyDescent="0.2">
      <c r="A59" s="30" t="s">
        <v>65</v>
      </c>
      <c r="B59" s="134">
        <v>20</v>
      </c>
      <c r="K59" s="3"/>
    </row>
    <row r="60" spans="1:11" ht="15" x14ac:dyDescent="0.2">
      <c r="A60" s="30" t="s">
        <v>66</v>
      </c>
      <c r="B60" s="133">
        <v>10</v>
      </c>
      <c r="D60" s="134">
        <v>20</v>
      </c>
      <c r="K60" s="3"/>
    </row>
    <row r="61" spans="1:11" ht="15" x14ac:dyDescent="0.2">
      <c r="A61" s="30" t="s">
        <v>66</v>
      </c>
      <c r="B61" s="7" t="s">
        <v>50</v>
      </c>
      <c r="F61" s="7" t="s">
        <v>45</v>
      </c>
      <c r="G61" s="8"/>
      <c r="K61" s="3"/>
    </row>
    <row r="62" spans="1:11" ht="15" x14ac:dyDescent="0.2">
      <c r="A62" s="30" t="s">
        <v>67</v>
      </c>
      <c r="C62" s="134">
        <v>10</v>
      </c>
      <c r="K62" s="3"/>
    </row>
    <row r="63" spans="1:11" ht="15" x14ac:dyDescent="0.2">
      <c r="A63" s="30" t="s">
        <v>68</v>
      </c>
      <c r="C63" s="134">
        <v>5</v>
      </c>
      <c r="K63" s="3"/>
    </row>
    <row r="64" spans="1:11" ht="30" x14ac:dyDescent="0.2">
      <c r="A64" s="30" t="s">
        <v>69</v>
      </c>
      <c r="C64" s="134">
        <v>5</v>
      </c>
      <c r="K64" s="3"/>
    </row>
    <row r="65" spans="1:11" ht="15" x14ac:dyDescent="0.2">
      <c r="A65" s="30" t="s">
        <v>70</v>
      </c>
      <c r="C65" s="133">
        <v>20</v>
      </c>
      <c r="E65" s="133">
        <v>10</v>
      </c>
      <c r="F65" s="133">
        <v>10</v>
      </c>
      <c r="K65" s="3"/>
    </row>
    <row r="66" spans="1:11" ht="15" x14ac:dyDescent="0.2">
      <c r="A66" s="30" t="s">
        <v>70</v>
      </c>
      <c r="E66" s="9"/>
      <c r="F66" s="9"/>
      <c r="G66" s="9"/>
      <c r="K66" s="3"/>
    </row>
    <row r="67" spans="1:11" ht="15" x14ac:dyDescent="0.2">
      <c r="A67" s="30" t="s">
        <v>70</v>
      </c>
      <c r="B67" s="7" t="s">
        <v>50</v>
      </c>
      <c r="F67" s="7" t="s">
        <v>45</v>
      </c>
      <c r="G67" s="8"/>
      <c r="K67" s="3"/>
    </row>
    <row r="68" spans="1:11" ht="15" x14ac:dyDescent="0.2">
      <c r="A68" s="30" t="s">
        <v>71</v>
      </c>
      <c r="D68" s="133">
        <v>20</v>
      </c>
      <c r="E68" s="133">
        <v>20</v>
      </c>
      <c r="F68" s="133">
        <v>10</v>
      </c>
      <c r="G68" s="133">
        <v>10</v>
      </c>
      <c r="K68" s="3"/>
    </row>
    <row r="69" spans="1:11" ht="15" x14ac:dyDescent="0.2">
      <c r="A69" s="30" t="s">
        <v>71</v>
      </c>
      <c r="E69" s="9"/>
      <c r="F69" s="9"/>
      <c r="G69" s="9"/>
      <c r="K69" s="3"/>
    </row>
    <row r="70" spans="1:11" ht="15" x14ac:dyDescent="0.2">
      <c r="A70" s="30" t="s">
        <v>71</v>
      </c>
      <c r="B70" s="7" t="s">
        <v>50</v>
      </c>
      <c r="F70" s="7" t="s">
        <v>45</v>
      </c>
      <c r="G70" s="8"/>
      <c r="K70" s="3"/>
    </row>
    <row r="71" spans="1:11" ht="15" x14ac:dyDescent="0.2">
      <c r="A71" s="30" t="s">
        <v>72</v>
      </c>
      <c r="D71" s="133">
        <v>20</v>
      </c>
      <c r="E71" s="133">
        <v>20</v>
      </c>
      <c r="F71" s="133">
        <v>10</v>
      </c>
      <c r="G71" s="133">
        <v>10</v>
      </c>
      <c r="K71" s="3"/>
    </row>
    <row r="72" spans="1:11" ht="15" x14ac:dyDescent="0.2">
      <c r="A72" s="30" t="s">
        <v>72</v>
      </c>
      <c r="E72" s="9"/>
      <c r="F72" s="9"/>
      <c r="G72" s="9"/>
      <c r="K72" s="3"/>
    </row>
    <row r="73" spans="1:11" ht="15" x14ac:dyDescent="0.2">
      <c r="A73" s="30" t="s">
        <v>72</v>
      </c>
      <c r="B73" s="7" t="s">
        <v>50</v>
      </c>
      <c r="F73" s="7" t="s">
        <v>45</v>
      </c>
      <c r="G73" s="8"/>
      <c r="K73" s="3"/>
    </row>
    <row r="74" spans="1:11" ht="15" x14ac:dyDescent="0.2">
      <c r="A74" s="30" t="s">
        <v>73</v>
      </c>
      <c r="E74" s="133">
        <v>10</v>
      </c>
      <c r="F74" s="133">
        <v>10</v>
      </c>
      <c r="G74" s="14"/>
      <c r="K74" s="3"/>
    </row>
    <row r="75" spans="1:11" ht="15" x14ac:dyDescent="0.2">
      <c r="A75" s="30" t="s">
        <v>73</v>
      </c>
      <c r="E75" s="9"/>
      <c r="F75" s="9"/>
      <c r="G75" s="9"/>
      <c r="K75" s="3"/>
    </row>
    <row r="76" spans="1:11" ht="15" x14ac:dyDescent="0.2">
      <c r="A76" s="30" t="s">
        <v>73</v>
      </c>
      <c r="B76" s="7" t="s">
        <v>50</v>
      </c>
      <c r="F76" s="7" t="s">
        <v>45</v>
      </c>
      <c r="G76" s="8"/>
      <c r="K76" s="3"/>
    </row>
    <row r="77" spans="1:11" x14ac:dyDescent="0.2">
      <c r="K77" s="3"/>
    </row>
    <row r="78" spans="1:11" ht="15" x14ac:dyDescent="0.2">
      <c r="A78" s="36" t="s">
        <v>318</v>
      </c>
      <c r="B78" s="12">
        <f>SUM(B79,B82,B85)</f>
        <v>0</v>
      </c>
      <c r="C78" s="12">
        <f t="shared" ref="C78:I78" si="8">SUM(C79,C82,C85)</f>
        <v>0</v>
      </c>
      <c r="D78" s="12">
        <f t="shared" si="8"/>
        <v>0</v>
      </c>
      <c r="E78" s="12">
        <f t="shared" si="8"/>
        <v>20</v>
      </c>
      <c r="F78" s="12">
        <f t="shared" si="8"/>
        <v>0</v>
      </c>
      <c r="G78" s="12">
        <f t="shared" si="8"/>
        <v>0</v>
      </c>
      <c r="H78" s="12">
        <f t="shared" si="8"/>
        <v>40</v>
      </c>
      <c r="I78" s="12">
        <f t="shared" si="8"/>
        <v>0</v>
      </c>
      <c r="J78" s="13">
        <f>SUM(B78:I78)</f>
        <v>60</v>
      </c>
      <c r="K78" s="3"/>
    </row>
    <row r="79" spans="1:11" ht="15" x14ac:dyDescent="0.2">
      <c r="A79" s="30" t="s">
        <v>74</v>
      </c>
      <c r="E79" s="133">
        <v>5</v>
      </c>
      <c r="H79" s="133">
        <v>10</v>
      </c>
      <c r="K79" s="3"/>
    </row>
    <row r="80" spans="1:11" ht="15" x14ac:dyDescent="0.2">
      <c r="A80" s="30" t="s">
        <v>75</v>
      </c>
      <c r="E80" s="9"/>
      <c r="F80" s="9"/>
      <c r="G80" s="9"/>
      <c r="H80" s="9"/>
      <c r="I80" s="9"/>
      <c r="K80" s="3"/>
    </row>
    <row r="81" spans="1:11" ht="15" x14ac:dyDescent="0.2">
      <c r="A81" s="30" t="s">
        <v>75</v>
      </c>
      <c r="B81" s="7" t="s">
        <v>50</v>
      </c>
      <c r="K81" s="3"/>
    </row>
    <row r="82" spans="1:11" ht="15" x14ac:dyDescent="0.2">
      <c r="A82" s="30" t="s">
        <v>76</v>
      </c>
      <c r="E82" s="133">
        <v>10</v>
      </c>
      <c r="H82" s="133">
        <v>10</v>
      </c>
      <c r="K82" s="3"/>
    </row>
    <row r="83" spans="1:11" ht="15" x14ac:dyDescent="0.2">
      <c r="A83" s="30" t="s">
        <v>77</v>
      </c>
      <c r="E83" s="9"/>
      <c r="F83" s="9"/>
      <c r="G83" s="9"/>
      <c r="H83" s="9"/>
      <c r="I83" s="9"/>
      <c r="K83" s="3"/>
    </row>
    <row r="84" spans="1:11" ht="15" x14ac:dyDescent="0.2">
      <c r="A84" s="30" t="s">
        <v>78</v>
      </c>
      <c r="B84" s="7" t="s">
        <v>50</v>
      </c>
      <c r="K84" s="3"/>
    </row>
    <row r="85" spans="1:11" ht="15" x14ac:dyDescent="0.2">
      <c r="A85" s="30" t="s">
        <v>79</v>
      </c>
      <c r="E85" s="133">
        <v>5</v>
      </c>
      <c r="H85" s="133">
        <v>20</v>
      </c>
      <c r="K85" s="3"/>
    </row>
    <row r="86" spans="1:11" ht="15" x14ac:dyDescent="0.2">
      <c r="A86" s="30" t="s">
        <v>80</v>
      </c>
      <c r="E86" s="9"/>
      <c r="F86" s="9"/>
      <c r="G86" s="9"/>
      <c r="H86" s="9"/>
      <c r="I86" s="9"/>
      <c r="K86" s="3"/>
    </row>
    <row r="87" spans="1:11" ht="15" x14ac:dyDescent="0.2">
      <c r="A87" s="30" t="s">
        <v>80</v>
      </c>
      <c r="B87" s="7" t="s">
        <v>50</v>
      </c>
      <c r="K87" s="3"/>
    </row>
    <row r="88" spans="1:11" x14ac:dyDescent="0.2">
      <c r="K88" s="3"/>
    </row>
    <row r="89" spans="1:11" ht="30" x14ac:dyDescent="0.2">
      <c r="A89" s="36" t="s">
        <v>319</v>
      </c>
      <c r="B89" s="12">
        <f t="shared" ref="B89:I89" si="9">SUM(B90,B92)</f>
        <v>20</v>
      </c>
      <c r="C89" s="12">
        <f t="shared" si="9"/>
        <v>20</v>
      </c>
      <c r="D89" s="12">
        <f t="shared" si="9"/>
        <v>0</v>
      </c>
      <c r="E89" s="12">
        <f t="shared" si="9"/>
        <v>0</v>
      </c>
      <c r="F89" s="12">
        <f t="shared" si="9"/>
        <v>0</v>
      </c>
      <c r="G89" s="12">
        <f t="shared" si="9"/>
        <v>20</v>
      </c>
      <c r="H89" s="12">
        <f t="shared" si="9"/>
        <v>0</v>
      </c>
      <c r="I89" s="12">
        <f t="shared" si="9"/>
        <v>0</v>
      </c>
      <c r="J89" s="13">
        <f>SUM(B89:I89)</f>
        <v>60</v>
      </c>
      <c r="K89" s="3"/>
    </row>
    <row r="90" spans="1:11" ht="15" x14ac:dyDescent="0.2">
      <c r="A90" s="30" t="s">
        <v>407</v>
      </c>
      <c r="B90" s="133">
        <v>10</v>
      </c>
      <c r="C90" s="133">
        <v>10</v>
      </c>
      <c r="G90" s="133">
        <v>10</v>
      </c>
      <c r="K90" s="3"/>
    </row>
    <row r="91" spans="1:11" ht="15" x14ac:dyDescent="0.2">
      <c r="A91" s="30" t="s">
        <v>407</v>
      </c>
      <c r="G91" s="9"/>
      <c r="H91" s="9"/>
      <c r="I91" s="9"/>
      <c r="K91" s="3"/>
    </row>
    <row r="92" spans="1:11" ht="15" x14ac:dyDescent="0.2">
      <c r="A92" s="30" t="s">
        <v>408</v>
      </c>
      <c r="B92" s="133">
        <v>10</v>
      </c>
      <c r="C92" s="133">
        <v>10</v>
      </c>
      <c r="G92" s="133">
        <v>10</v>
      </c>
      <c r="K92" s="3"/>
    </row>
    <row r="93" spans="1:11" ht="15" x14ac:dyDescent="0.2">
      <c r="A93" s="30" t="s">
        <v>409</v>
      </c>
      <c r="G93" s="9"/>
      <c r="H93" s="9"/>
      <c r="I93" s="9"/>
      <c r="K93" s="3"/>
    </row>
    <row r="94" spans="1:11" x14ac:dyDescent="0.2">
      <c r="K94" s="3"/>
    </row>
    <row r="95" spans="1:11" ht="30" x14ac:dyDescent="0.2">
      <c r="A95" s="37" t="s">
        <v>320</v>
      </c>
      <c r="B95" s="15">
        <f>SUM(B97,B108,B123,B132)</f>
        <v>130</v>
      </c>
      <c r="C95" s="15">
        <f t="shared" ref="C95:J95" si="10">SUM(C97,C108,C123,C132)</f>
        <v>170</v>
      </c>
      <c r="D95" s="15">
        <f t="shared" si="10"/>
        <v>120</v>
      </c>
      <c r="E95" s="15">
        <f t="shared" si="10"/>
        <v>80</v>
      </c>
      <c r="F95" s="15">
        <f t="shared" si="10"/>
        <v>20</v>
      </c>
      <c r="G95" s="15">
        <f t="shared" si="10"/>
        <v>40</v>
      </c>
      <c r="H95" s="15">
        <f t="shared" si="10"/>
        <v>30</v>
      </c>
      <c r="I95" s="15">
        <f t="shared" si="10"/>
        <v>50</v>
      </c>
      <c r="J95" s="15">
        <f t="shared" si="10"/>
        <v>640</v>
      </c>
      <c r="K95" s="8"/>
    </row>
    <row r="96" spans="1:11" x14ac:dyDescent="0.2">
      <c r="B96" s="8"/>
      <c r="C96" s="8"/>
      <c r="D96" s="8"/>
      <c r="E96" s="8"/>
      <c r="F96" s="8"/>
      <c r="G96" s="8"/>
      <c r="H96" s="8"/>
      <c r="I96" s="8"/>
      <c r="K96" s="8"/>
    </row>
    <row r="97" spans="1:11" ht="15" x14ac:dyDescent="0.2">
      <c r="A97" s="38" t="s">
        <v>321</v>
      </c>
      <c r="B97" s="16">
        <f>SUM(B98,B103,B105)</f>
        <v>0</v>
      </c>
      <c r="C97" s="16">
        <f t="shared" ref="C97:I97" si="11">SUM(C98,C103,C105)</f>
        <v>10</v>
      </c>
      <c r="D97" s="16">
        <f t="shared" si="11"/>
        <v>10</v>
      </c>
      <c r="E97" s="16">
        <f t="shared" si="11"/>
        <v>0</v>
      </c>
      <c r="F97" s="16">
        <f t="shared" si="11"/>
        <v>0</v>
      </c>
      <c r="G97" s="16">
        <f t="shared" si="11"/>
        <v>0</v>
      </c>
      <c r="H97" s="16">
        <f t="shared" si="11"/>
        <v>0</v>
      </c>
      <c r="I97" s="16">
        <f t="shared" si="11"/>
        <v>0</v>
      </c>
      <c r="J97" s="17">
        <f>SUM(B97:I97)</f>
        <v>20</v>
      </c>
      <c r="K97" s="31"/>
    </row>
    <row r="98" spans="1:11" ht="18" customHeight="1" x14ac:dyDescent="0.2">
      <c r="A98" s="32" t="s">
        <v>81</v>
      </c>
      <c r="D98" s="133">
        <v>10</v>
      </c>
      <c r="K98" s="3"/>
    </row>
    <row r="99" spans="1:11" ht="18" customHeight="1" x14ac:dyDescent="0.2">
      <c r="A99" s="32" t="s">
        <v>82</v>
      </c>
      <c r="F99" s="9"/>
      <c r="G99" s="9"/>
      <c r="H99" s="9"/>
      <c r="I99" s="9"/>
      <c r="K99" s="3"/>
    </row>
    <row r="100" spans="1:11" ht="15" x14ac:dyDescent="0.2">
      <c r="A100" s="32" t="s">
        <v>83</v>
      </c>
      <c r="F100" s="9"/>
      <c r="G100" s="9"/>
      <c r="H100" s="9"/>
      <c r="I100" s="9"/>
      <c r="K100" s="3"/>
    </row>
    <row r="101" spans="1:11" ht="30" x14ac:dyDescent="0.2">
      <c r="A101" s="32" t="s">
        <v>84</v>
      </c>
      <c r="G101" s="9"/>
      <c r="H101" s="9"/>
      <c r="K101" s="3"/>
    </row>
    <row r="102" spans="1:11" ht="15" x14ac:dyDescent="0.2">
      <c r="A102" s="32" t="s">
        <v>85</v>
      </c>
      <c r="G102" s="9"/>
      <c r="H102" s="9"/>
      <c r="K102" s="3"/>
    </row>
    <row r="103" spans="1:11" ht="30" x14ac:dyDescent="0.2">
      <c r="A103" s="32" t="s">
        <v>86</v>
      </c>
      <c r="C103" s="133">
        <v>5</v>
      </c>
      <c r="K103" s="3"/>
    </row>
    <row r="104" spans="1:11" ht="30" x14ac:dyDescent="0.2">
      <c r="A104" s="32" t="s">
        <v>86</v>
      </c>
      <c r="G104" s="9"/>
      <c r="H104" s="9"/>
      <c r="K104" s="3"/>
    </row>
    <row r="105" spans="1:11" ht="15" x14ac:dyDescent="0.2">
      <c r="A105" s="32" t="s">
        <v>87</v>
      </c>
      <c r="C105" s="133">
        <v>5</v>
      </c>
      <c r="K105" s="3"/>
    </row>
    <row r="106" spans="1:11" ht="15" x14ac:dyDescent="0.2">
      <c r="A106" s="32" t="s">
        <v>88</v>
      </c>
      <c r="G106" s="9"/>
      <c r="H106" s="9"/>
      <c r="K106" s="3"/>
    </row>
    <row r="107" spans="1:11" x14ac:dyDescent="0.2">
      <c r="A107" s="35"/>
      <c r="K107" s="3"/>
    </row>
    <row r="108" spans="1:11" ht="15" x14ac:dyDescent="0.2">
      <c r="A108" s="38" t="s">
        <v>322</v>
      </c>
      <c r="B108" s="16">
        <f>SUM(B109,B110,B111,B113,B115,B117,B120)</f>
        <v>90</v>
      </c>
      <c r="C108" s="16">
        <f>SUM(C109,C110,C111,C113,C115,C117,C120)</f>
        <v>60</v>
      </c>
      <c r="D108" s="16">
        <f>SUM(D109,D110,D111,D113,D115,D117,D120)</f>
        <v>80</v>
      </c>
      <c r="E108" s="16">
        <f t="shared" ref="E108:I108" si="12">SUM(E109,E110,E111,E113,E115,E117,E120)</f>
        <v>60</v>
      </c>
      <c r="F108" s="16">
        <f t="shared" si="12"/>
        <v>0</v>
      </c>
      <c r="G108" s="16">
        <f t="shared" si="12"/>
        <v>0</v>
      </c>
      <c r="H108" s="16">
        <f t="shared" si="12"/>
        <v>0</v>
      </c>
      <c r="I108" s="16">
        <f t="shared" si="12"/>
        <v>0</v>
      </c>
      <c r="J108" s="17">
        <f>SUM(B108:I108)</f>
        <v>290</v>
      </c>
      <c r="K108" s="31"/>
    </row>
    <row r="109" spans="1:11" ht="15" x14ac:dyDescent="0.2">
      <c r="A109" s="32" t="s">
        <v>89</v>
      </c>
      <c r="B109" s="133">
        <v>40</v>
      </c>
      <c r="D109" s="133">
        <v>40</v>
      </c>
      <c r="K109" s="3"/>
    </row>
    <row r="110" spans="1:11" ht="15" x14ac:dyDescent="0.2">
      <c r="A110" s="32" t="s">
        <v>90</v>
      </c>
      <c r="D110" s="134">
        <v>20</v>
      </c>
      <c r="K110" s="3"/>
    </row>
    <row r="111" spans="1:11" ht="15" x14ac:dyDescent="0.2">
      <c r="A111" s="32" t="s">
        <v>91</v>
      </c>
      <c r="C111" s="134">
        <v>40</v>
      </c>
      <c r="K111" s="3"/>
    </row>
    <row r="112" spans="1:11" ht="15" x14ac:dyDescent="0.2">
      <c r="A112" s="32" t="s">
        <v>92</v>
      </c>
      <c r="C112" s="7" t="s">
        <v>42</v>
      </c>
      <c r="K112" s="3"/>
    </row>
    <row r="113" spans="1:11" ht="15" x14ac:dyDescent="0.2">
      <c r="A113" s="32" t="s">
        <v>93</v>
      </c>
      <c r="E113" s="133">
        <v>40</v>
      </c>
      <c r="K113" s="3"/>
    </row>
    <row r="114" spans="1:11" ht="15" x14ac:dyDescent="0.2">
      <c r="A114" s="32" t="s">
        <v>93</v>
      </c>
      <c r="D114" s="7" t="s">
        <v>43</v>
      </c>
      <c r="K114" s="3"/>
    </row>
    <row r="115" spans="1:11" ht="15" x14ac:dyDescent="0.2">
      <c r="A115" s="32" t="s">
        <v>94</v>
      </c>
      <c r="B115" s="133">
        <v>5</v>
      </c>
      <c r="C115" s="14"/>
      <c r="E115" s="133">
        <v>5</v>
      </c>
      <c r="K115" s="3"/>
    </row>
    <row r="116" spans="1:11" ht="15" x14ac:dyDescent="0.2">
      <c r="A116" s="32" t="s">
        <v>94</v>
      </c>
      <c r="C116" s="7" t="s">
        <v>42</v>
      </c>
      <c r="D116" s="7" t="s">
        <v>43</v>
      </c>
      <c r="E116" s="7" t="s">
        <v>44</v>
      </c>
      <c r="K116" s="3"/>
    </row>
    <row r="117" spans="1:11" ht="15" x14ac:dyDescent="0.2">
      <c r="A117" s="32" t="s">
        <v>95</v>
      </c>
      <c r="B117" s="133">
        <v>40</v>
      </c>
      <c r="C117" s="133">
        <v>15</v>
      </c>
      <c r="D117" s="133">
        <v>20</v>
      </c>
      <c r="K117" s="3"/>
    </row>
    <row r="118" spans="1:11" ht="15" x14ac:dyDescent="0.2">
      <c r="A118" s="32" t="s">
        <v>95</v>
      </c>
      <c r="B118" s="9"/>
      <c r="C118" s="9"/>
      <c r="D118" s="9"/>
      <c r="E118" s="9"/>
      <c r="F118" s="9"/>
      <c r="G118" s="9"/>
      <c r="H118" s="9"/>
      <c r="K118" s="3"/>
    </row>
    <row r="119" spans="1:11" ht="15" x14ac:dyDescent="0.2">
      <c r="A119" s="32" t="s">
        <v>96</v>
      </c>
      <c r="C119" s="7" t="s">
        <v>42</v>
      </c>
      <c r="D119" s="7" t="s">
        <v>43</v>
      </c>
      <c r="E119" s="7" t="s">
        <v>44</v>
      </c>
      <c r="K119" s="3"/>
    </row>
    <row r="120" spans="1:11" ht="15" x14ac:dyDescent="0.2">
      <c r="A120" s="32" t="s">
        <v>335</v>
      </c>
      <c r="B120" s="133">
        <v>5</v>
      </c>
      <c r="C120" s="133">
        <v>5</v>
      </c>
      <c r="E120" s="133">
        <v>15</v>
      </c>
      <c r="K120" s="3"/>
    </row>
    <row r="121" spans="1:11" ht="15" x14ac:dyDescent="0.2">
      <c r="A121" s="32" t="s">
        <v>97</v>
      </c>
      <c r="B121" s="9"/>
      <c r="C121" s="9"/>
      <c r="D121" s="9"/>
      <c r="E121" s="9"/>
      <c r="F121" s="9"/>
      <c r="G121" s="9"/>
      <c r="H121" s="9"/>
      <c r="I121" s="9"/>
      <c r="J121" s="18"/>
      <c r="K121" s="3"/>
    </row>
    <row r="122" spans="1:11" x14ac:dyDescent="0.2">
      <c r="A122" s="35"/>
      <c r="K122" s="3"/>
    </row>
    <row r="123" spans="1:11" ht="15" x14ac:dyDescent="0.2">
      <c r="A123" s="38" t="s">
        <v>323</v>
      </c>
      <c r="B123" s="16">
        <f>SUM(B124,B125,B126,B127,B128)</f>
        <v>40</v>
      </c>
      <c r="C123" s="16">
        <f t="shared" ref="C123:I123" si="13">SUM(C124,C125,C126,C127,C128)</f>
        <v>100</v>
      </c>
      <c r="D123" s="16">
        <f t="shared" si="13"/>
        <v>30</v>
      </c>
      <c r="E123" s="16">
        <f t="shared" si="13"/>
        <v>20</v>
      </c>
      <c r="F123" s="16">
        <f t="shared" si="13"/>
        <v>20</v>
      </c>
      <c r="G123" s="16">
        <f t="shared" si="13"/>
        <v>20</v>
      </c>
      <c r="H123" s="16">
        <f t="shared" si="13"/>
        <v>30</v>
      </c>
      <c r="I123" s="16">
        <f t="shared" si="13"/>
        <v>40</v>
      </c>
      <c r="J123" s="17">
        <f>SUM(B123:I123)</f>
        <v>300</v>
      </c>
      <c r="K123" s="31"/>
    </row>
    <row r="124" spans="1:11" ht="15" x14ac:dyDescent="0.2">
      <c r="A124" s="32" t="s">
        <v>98</v>
      </c>
      <c r="C124" s="133">
        <v>40</v>
      </c>
      <c r="K124" s="3"/>
    </row>
    <row r="125" spans="1:11" ht="15" x14ac:dyDescent="0.2">
      <c r="A125" s="32" t="s">
        <v>99</v>
      </c>
      <c r="C125" s="133">
        <v>20</v>
      </c>
      <c r="K125" s="3"/>
    </row>
    <row r="126" spans="1:11" ht="15" x14ac:dyDescent="0.2">
      <c r="A126" s="32" t="s">
        <v>100</v>
      </c>
      <c r="B126" s="133">
        <v>40</v>
      </c>
      <c r="C126" s="133">
        <v>40</v>
      </c>
      <c r="K126" s="3"/>
    </row>
    <row r="127" spans="1:11" ht="30" x14ac:dyDescent="0.2">
      <c r="A127" s="32" t="s">
        <v>101</v>
      </c>
      <c r="D127" s="133">
        <v>10</v>
      </c>
      <c r="K127" s="3"/>
    </row>
    <row r="128" spans="1:11" ht="15" x14ac:dyDescent="0.2">
      <c r="A128" s="32" t="s">
        <v>102</v>
      </c>
      <c r="D128" s="133">
        <v>20</v>
      </c>
      <c r="E128" s="133">
        <v>20</v>
      </c>
      <c r="F128" s="133">
        <v>20</v>
      </c>
      <c r="G128" s="133">
        <v>20</v>
      </c>
      <c r="H128" s="133">
        <v>30</v>
      </c>
      <c r="I128" s="133">
        <v>40</v>
      </c>
      <c r="K128" s="3"/>
    </row>
    <row r="129" spans="1:11" ht="15" x14ac:dyDescent="0.2">
      <c r="A129" s="32" t="s">
        <v>102</v>
      </c>
      <c r="D129" s="9"/>
      <c r="E129" s="9"/>
      <c r="F129" s="9"/>
      <c r="G129" s="9"/>
      <c r="H129" s="9"/>
      <c r="K129" s="3"/>
    </row>
    <row r="130" spans="1:11" ht="15" x14ac:dyDescent="0.2">
      <c r="A130" s="32" t="s">
        <v>102</v>
      </c>
      <c r="F130" s="7" t="s">
        <v>45</v>
      </c>
      <c r="G130" s="8"/>
      <c r="K130" s="3"/>
    </row>
    <row r="131" spans="1:11" x14ac:dyDescent="0.2">
      <c r="A131" s="35"/>
      <c r="K131" s="3"/>
    </row>
    <row r="132" spans="1:11" ht="15" x14ac:dyDescent="0.2">
      <c r="A132" s="38" t="s">
        <v>324</v>
      </c>
      <c r="B132" s="16">
        <f>SUM(B133,B135)</f>
        <v>0</v>
      </c>
      <c r="C132" s="16">
        <f t="shared" ref="C132:I132" si="14">SUM(C133,C135)</f>
        <v>0</v>
      </c>
      <c r="D132" s="16">
        <f t="shared" si="14"/>
        <v>0</v>
      </c>
      <c r="E132" s="16">
        <f t="shared" si="14"/>
        <v>0</v>
      </c>
      <c r="F132" s="16">
        <f t="shared" si="14"/>
        <v>0</v>
      </c>
      <c r="G132" s="16">
        <f t="shared" si="14"/>
        <v>20</v>
      </c>
      <c r="H132" s="16">
        <f t="shared" si="14"/>
        <v>0</v>
      </c>
      <c r="I132" s="16">
        <f t="shared" si="14"/>
        <v>10</v>
      </c>
      <c r="J132" s="17">
        <f>SUM(B132:I132)</f>
        <v>30</v>
      </c>
      <c r="K132" s="31"/>
    </row>
    <row r="133" spans="1:11" ht="15" x14ac:dyDescent="0.2">
      <c r="A133" s="32" t="s">
        <v>410</v>
      </c>
      <c r="G133" s="133">
        <v>10</v>
      </c>
      <c r="I133" s="133">
        <v>5</v>
      </c>
      <c r="K133" s="3"/>
    </row>
    <row r="134" spans="1:11" ht="15" x14ac:dyDescent="0.2">
      <c r="A134" s="32" t="s">
        <v>410</v>
      </c>
      <c r="G134" s="9"/>
      <c r="H134" s="9"/>
      <c r="I134" s="9"/>
      <c r="K134" s="3"/>
    </row>
    <row r="135" spans="1:11" ht="15" x14ac:dyDescent="0.2">
      <c r="A135" s="32" t="s">
        <v>411</v>
      </c>
      <c r="G135" s="133">
        <v>10</v>
      </c>
      <c r="I135" s="133">
        <v>5</v>
      </c>
      <c r="K135" s="3"/>
    </row>
    <row r="136" spans="1:11" ht="15" x14ac:dyDescent="0.2">
      <c r="A136" s="32" t="s">
        <v>412</v>
      </c>
      <c r="G136" s="9"/>
      <c r="H136" s="9"/>
      <c r="I136" s="9"/>
      <c r="K136" s="3"/>
    </row>
    <row r="137" spans="1:11" x14ac:dyDescent="0.2">
      <c r="K137" s="3"/>
    </row>
    <row r="138" spans="1:11" ht="30" x14ac:dyDescent="0.2">
      <c r="A138" s="39" t="s">
        <v>325</v>
      </c>
      <c r="B138" s="19">
        <f>SUM(B140,B147,B157)</f>
        <v>0</v>
      </c>
      <c r="C138" s="19">
        <f t="shared" ref="C138:I138" si="15">SUM(C140,C147,C157)</f>
        <v>0</v>
      </c>
      <c r="D138" s="19">
        <f t="shared" si="15"/>
        <v>20</v>
      </c>
      <c r="E138" s="19">
        <f t="shared" si="15"/>
        <v>20</v>
      </c>
      <c r="F138" s="19">
        <f t="shared" si="15"/>
        <v>40</v>
      </c>
      <c r="G138" s="19">
        <f t="shared" si="15"/>
        <v>20</v>
      </c>
      <c r="H138" s="19">
        <f t="shared" si="15"/>
        <v>30</v>
      </c>
      <c r="I138" s="19">
        <f t="shared" si="15"/>
        <v>50</v>
      </c>
      <c r="J138" s="19">
        <f>SUM(J140,J147,J157)</f>
        <v>180</v>
      </c>
      <c r="K138" s="8"/>
    </row>
    <row r="139" spans="1:11" x14ac:dyDescent="0.2">
      <c r="B139" s="8"/>
      <c r="C139" s="8"/>
      <c r="D139" s="8"/>
      <c r="E139" s="8"/>
      <c r="F139" s="8"/>
      <c r="G139" s="8"/>
      <c r="H139" s="8"/>
      <c r="I139" s="8"/>
      <c r="K139" s="8"/>
    </row>
    <row r="140" spans="1:11" ht="30" x14ac:dyDescent="0.2">
      <c r="A140" s="40" t="s">
        <v>326</v>
      </c>
      <c r="B140" s="20">
        <f>SUM(B141,B144)</f>
        <v>0</v>
      </c>
      <c r="C140" s="20">
        <f t="shared" ref="C140:I140" si="16">SUM(C141,C144)</f>
        <v>0</v>
      </c>
      <c r="D140" s="20">
        <f>SUM(D141,D144)</f>
        <v>15</v>
      </c>
      <c r="E140" s="20">
        <f t="shared" si="16"/>
        <v>20</v>
      </c>
      <c r="F140" s="20">
        <f t="shared" si="16"/>
        <v>10</v>
      </c>
      <c r="G140" s="20">
        <f t="shared" si="16"/>
        <v>20</v>
      </c>
      <c r="H140" s="20">
        <f t="shared" si="16"/>
        <v>30</v>
      </c>
      <c r="I140" s="20">
        <f t="shared" si="16"/>
        <v>35</v>
      </c>
      <c r="J140" s="21">
        <f>SUM(B140:I140)</f>
        <v>130</v>
      </c>
      <c r="K140" s="31"/>
    </row>
    <row r="141" spans="1:11" ht="30" x14ac:dyDescent="0.2">
      <c r="A141" s="41" t="s">
        <v>103</v>
      </c>
      <c r="D141" s="133">
        <v>10</v>
      </c>
      <c r="E141" s="133">
        <v>10</v>
      </c>
      <c r="F141" s="133">
        <v>10</v>
      </c>
      <c r="G141" s="133">
        <v>20</v>
      </c>
      <c r="H141" s="133">
        <v>20</v>
      </c>
      <c r="I141" s="133">
        <v>35</v>
      </c>
      <c r="K141" s="3"/>
    </row>
    <row r="142" spans="1:11" ht="30" x14ac:dyDescent="0.2">
      <c r="A142" s="41" t="s">
        <v>104</v>
      </c>
      <c r="D142" s="9"/>
      <c r="E142" s="9"/>
      <c r="F142" s="9"/>
      <c r="G142" s="9"/>
      <c r="H142" s="9"/>
    </row>
    <row r="143" spans="1:11" ht="30" x14ac:dyDescent="0.2">
      <c r="A143" s="41" t="s">
        <v>103</v>
      </c>
      <c r="F143" s="7" t="s">
        <v>45</v>
      </c>
      <c r="G143" s="8"/>
    </row>
    <row r="144" spans="1:11" ht="15" x14ac:dyDescent="0.2">
      <c r="A144" s="41" t="s">
        <v>105</v>
      </c>
      <c r="D144" s="133">
        <v>5</v>
      </c>
      <c r="E144" s="133">
        <v>10</v>
      </c>
      <c r="H144" s="133">
        <v>10</v>
      </c>
      <c r="I144" s="4"/>
      <c r="K144" s="3"/>
    </row>
    <row r="145" spans="1:11" ht="15" x14ac:dyDescent="0.2">
      <c r="A145" s="41" t="s">
        <v>106</v>
      </c>
      <c r="H145" s="9"/>
      <c r="I145" s="9"/>
      <c r="K145" s="3"/>
    </row>
    <row r="146" spans="1:11" x14ac:dyDescent="0.2">
      <c r="A146" s="35"/>
      <c r="K146" s="3"/>
    </row>
    <row r="147" spans="1:11" ht="30" x14ac:dyDescent="0.2">
      <c r="A147" s="40" t="s">
        <v>327</v>
      </c>
      <c r="B147" s="20">
        <f>SUM(B148,B151,B154)</f>
        <v>0</v>
      </c>
      <c r="C147" s="20">
        <f t="shared" ref="C147:I147" si="17">SUM(C148,C151,C154)</f>
        <v>0</v>
      </c>
      <c r="D147" s="20">
        <f t="shared" si="17"/>
        <v>0</v>
      </c>
      <c r="E147" s="20">
        <f t="shared" si="17"/>
        <v>0</v>
      </c>
      <c r="F147" s="20">
        <f t="shared" si="17"/>
        <v>30</v>
      </c>
      <c r="G147" s="20">
        <f t="shared" si="17"/>
        <v>0</v>
      </c>
      <c r="H147" s="20">
        <f t="shared" si="17"/>
        <v>0</v>
      </c>
      <c r="I147" s="20">
        <f t="shared" si="17"/>
        <v>15</v>
      </c>
      <c r="J147" s="21">
        <f>SUM(B147:I147)</f>
        <v>45</v>
      </c>
      <c r="K147" s="31"/>
    </row>
    <row r="148" spans="1:11" ht="15" x14ac:dyDescent="0.2">
      <c r="A148" s="41" t="s">
        <v>107</v>
      </c>
      <c r="F148" s="133">
        <v>10</v>
      </c>
      <c r="I148" s="133">
        <v>5</v>
      </c>
      <c r="K148" s="3"/>
    </row>
    <row r="149" spans="1:11" ht="15" x14ac:dyDescent="0.2">
      <c r="A149" s="41" t="s">
        <v>108</v>
      </c>
      <c r="G149" s="9"/>
      <c r="H149" s="9"/>
      <c r="K149" s="3"/>
    </row>
    <row r="150" spans="1:11" ht="15" x14ac:dyDescent="0.2">
      <c r="A150" s="41" t="s">
        <v>107</v>
      </c>
      <c r="F150" s="7" t="s">
        <v>45</v>
      </c>
      <c r="G150" s="8"/>
      <c r="K150" s="3"/>
    </row>
    <row r="151" spans="1:11" ht="15" x14ac:dyDescent="0.2">
      <c r="A151" s="41" t="s">
        <v>109</v>
      </c>
      <c r="F151" s="133">
        <v>10</v>
      </c>
      <c r="I151" s="133">
        <v>5</v>
      </c>
      <c r="K151" s="3"/>
    </row>
    <row r="152" spans="1:11" ht="15" x14ac:dyDescent="0.2">
      <c r="A152" s="41" t="s">
        <v>110</v>
      </c>
      <c r="G152" s="9"/>
      <c r="H152" s="9"/>
      <c r="K152" s="3"/>
    </row>
    <row r="153" spans="1:11" ht="15" x14ac:dyDescent="0.2">
      <c r="A153" s="41" t="s">
        <v>110</v>
      </c>
      <c r="F153" s="7" t="s">
        <v>45</v>
      </c>
      <c r="G153" s="8"/>
      <c r="K153" s="3"/>
    </row>
    <row r="154" spans="1:11" ht="30" x14ac:dyDescent="0.2">
      <c r="A154" s="41" t="s">
        <v>111</v>
      </c>
      <c r="F154" s="133">
        <v>10</v>
      </c>
      <c r="I154" s="133">
        <v>5</v>
      </c>
      <c r="K154" s="3"/>
    </row>
    <row r="155" spans="1:11" ht="30" x14ac:dyDescent="0.2">
      <c r="A155" s="41" t="s">
        <v>112</v>
      </c>
      <c r="G155" s="9"/>
      <c r="H155" s="9"/>
      <c r="I155" s="9"/>
      <c r="K155" s="3"/>
    </row>
    <row r="156" spans="1:11" x14ac:dyDescent="0.2">
      <c r="A156" s="35"/>
      <c r="K156" s="3"/>
    </row>
    <row r="157" spans="1:11" ht="15" x14ac:dyDescent="0.2">
      <c r="A157" s="40" t="s">
        <v>329</v>
      </c>
      <c r="B157" s="20">
        <f>SUM(B161)</f>
        <v>0</v>
      </c>
      <c r="C157" s="20">
        <f t="shared" ref="C157:I157" si="18">SUM(C161)</f>
        <v>0</v>
      </c>
      <c r="D157" s="20">
        <f t="shared" si="18"/>
        <v>5</v>
      </c>
      <c r="E157" s="20">
        <f t="shared" si="18"/>
        <v>0</v>
      </c>
      <c r="F157" s="20">
        <f t="shared" si="18"/>
        <v>0</v>
      </c>
      <c r="G157" s="20">
        <f t="shared" si="18"/>
        <v>0</v>
      </c>
      <c r="H157" s="20">
        <f t="shared" si="18"/>
        <v>0</v>
      </c>
      <c r="I157" s="20">
        <f t="shared" si="18"/>
        <v>0</v>
      </c>
      <c r="J157" s="21">
        <f>SUM(B157:I157)</f>
        <v>5</v>
      </c>
      <c r="K157" s="31"/>
    </row>
    <row r="158" spans="1:11" ht="15" x14ac:dyDescent="0.2">
      <c r="A158" s="41" t="s">
        <v>113</v>
      </c>
      <c r="G158" s="9"/>
      <c r="H158" s="9"/>
      <c r="I158" s="9"/>
      <c r="K158" s="3"/>
    </row>
    <row r="159" spans="1:11" ht="15" x14ac:dyDescent="0.2">
      <c r="A159" s="41" t="s">
        <v>114</v>
      </c>
      <c r="G159" s="9"/>
      <c r="H159" s="9"/>
      <c r="I159" s="9"/>
      <c r="K159" s="3"/>
    </row>
    <row r="160" spans="1:11" ht="15" x14ac:dyDescent="0.2">
      <c r="A160" s="41" t="s">
        <v>114</v>
      </c>
      <c r="F160" s="7" t="s">
        <v>45</v>
      </c>
      <c r="G160" s="8"/>
      <c r="K160" s="3"/>
    </row>
    <row r="161" spans="1:11" ht="15" x14ac:dyDescent="0.2">
      <c r="A161" s="41" t="s">
        <v>115</v>
      </c>
      <c r="B161" s="14"/>
      <c r="D161" s="133">
        <v>5</v>
      </c>
      <c r="K161" s="3"/>
    </row>
    <row r="162" spans="1:11" ht="15" x14ac:dyDescent="0.2">
      <c r="A162" s="41" t="s">
        <v>116</v>
      </c>
      <c r="B162" s="9"/>
      <c r="C162" s="9"/>
      <c r="D162" s="9"/>
      <c r="E162" s="9"/>
      <c r="F162" s="9"/>
      <c r="G162" s="9"/>
      <c r="H162" s="9"/>
      <c r="I162" s="9"/>
      <c r="K162" s="3"/>
    </row>
    <row r="163" spans="1:11" x14ac:dyDescent="0.2">
      <c r="K163" s="3"/>
    </row>
    <row r="164" spans="1:11" ht="30" x14ac:dyDescent="0.2">
      <c r="A164" s="42" t="s">
        <v>29</v>
      </c>
      <c r="B164" s="23" t="s">
        <v>30</v>
      </c>
      <c r="C164" s="23" t="s">
        <v>31</v>
      </c>
      <c r="D164" s="23" t="s">
        <v>32</v>
      </c>
      <c r="E164" s="23" t="s">
        <v>33</v>
      </c>
      <c r="F164" s="23" t="s">
        <v>34</v>
      </c>
      <c r="G164" s="23" t="s">
        <v>35</v>
      </c>
      <c r="H164" s="23" t="s">
        <v>36</v>
      </c>
      <c r="I164" s="23" t="s">
        <v>37</v>
      </c>
      <c r="J164" s="23" t="s">
        <v>38</v>
      </c>
      <c r="K164" s="8"/>
    </row>
    <row r="165" spans="1:11" ht="15" x14ac:dyDescent="0.2">
      <c r="A165" s="35" t="s">
        <v>117</v>
      </c>
      <c r="B165" s="8">
        <f t="shared" ref="B165:J165" si="19">SUM(B2,B45,B95,B138)</f>
        <v>260</v>
      </c>
      <c r="C165" s="8">
        <f t="shared" si="19"/>
        <v>260</v>
      </c>
      <c r="D165" s="8">
        <f t="shared" si="19"/>
        <v>260</v>
      </c>
      <c r="E165" s="8">
        <f t="shared" si="19"/>
        <v>260</v>
      </c>
      <c r="F165" s="8">
        <f t="shared" si="19"/>
        <v>100</v>
      </c>
      <c r="G165" s="8">
        <f t="shared" si="19"/>
        <v>100</v>
      </c>
      <c r="H165" s="8">
        <f t="shared" si="19"/>
        <v>100</v>
      </c>
      <c r="I165" s="8">
        <f t="shared" si="19"/>
        <v>100</v>
      </c>
      <c r="J165" s="8">
        <f t="shared" si="19"/>
        <v>1440</v>
      </c>
      <c r="K165" s="8"/>
    </row>
    <row r="166" spans="1:11" x14ac:dyDescent="0.2">
      <c r="A166" s="35"/>
      <c r="B166" s="8"/>
      <c r="C166" s="8"/>
      <c r="D166" s="8"/>
      <c r="E166" s="8"/>
      <c r="F166" s="8"/>
      <c r="G166" s="8"/>
      <c r="H166" s="8"/>
      <c r="I166" s="8"/>
      <c r="J166" s="8"/>
    </row>
    <row r="167" spans="1:11" x14ac:dyDescent="0.2">
      <c r="A167" s="35"/>
      <c r="B167" s="8"/>
      <c r="C167" s="8"/>
      <c r="D167" s="8"/>
      <c r="E167" s="8"/>
      <c r="F167" s="8"/>
      <c r="G167" s="8"/>
      <c r="H167" s="8"/>
      <c r="I167" s="8"/>
      <c r="J167" s="8"/>
    </row>
  </sheetData>
  <pageMargins left="0.7" right="0.7" top="0.78740157499999996" bottom="0.78740157499999996" header="0.3" footer="0.3"/>
  <pageSetup paperSize="9" scale="41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19E6-6101-184E-B4BA-DCFB8622C2C9}">
  <dimension ref="A1:J58"/>
  <sheetViews>
    <sheetView topLeftCell="A34" zoomScale="130" zoomScaleNormal="130" zoomScalePageLayoutView="73" workbookViewId="0">
      <selection activeCell="D35" sqref="D35:E53"/>
    </sheetView>
  </sheetViews>
  <sheetFormatPr baseColWidth="10" defaultColWidth="10.83203125" defaultRowHeight="11" x14ac:dyDescent="0.2"/>
  <cols>
    <col min="1" max="1" width="9.1640625" style="44" customWidth="1"/>
    <col min="2" max="2" width="10" style="44" customWidth="1"/>
    <col min="3" max="3" width="5.1640625" style="49" customWidth="1"/>
    <col min="4" max="4" width="13.1640625" style="49" customWidth="1"/>
    <col min="5" max="5" width="14.83203125" style="44" customWidth="1"/>
    <col min="6" max="6" width="5.6640625" style="53" customWidth="1"/>
    <col min="7" max="7" width="1.6640625" style="44" customWidth="1"/>
    <col min="8" max="8" width="21.33203125" style="49" customWidth="1"/>
    <col min="9" max="9" width="33.33203125" style="49" customWidth="1"/>
    <col min="10" max="10" width="25" style="44" customWidth="1"/>
    <col min="11" max="16384" width="10.83203125" style="44"/>
  </cols>
  <sheetData>
    <row r="1" spans="1:10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45" t="s">
        <v>118</v>
      </c>
      <c r="B2" s="45" t="s">
        <v>119</v>
      </c>
      <c r="C2" s="46" t="s">
        <v>120</v>
      </c>
      <c r="D2" s="46" t="s">
        <v>121</v>
      </c>
      <c r="E2" s="45" t="s">
        <v>122</v>
      </c>
      <c r="F2" s="47" t="s">
        <v>123</v>
      </c>
      <c r="G2" s="45"/>
      <c r="H2" s="46" t="s">
        <v>124</v>
      </c>
      <c r="I2" s="46" t="s">
        <v>284</v>
      </c>
    </row>
    <row r="3" spans="1:10" ht="64" customHeight="1" x14ac:dyDescent="0.2">
      <c r="A3" s="44" t="s">
        <v>1</v>
      </c>
      <c r="B3" s="48" t="s">
        <v>125</v>
      </c>
      <c r="C3" s="49" t="s">
        <v>376</v>
      </c>
      <c r="D3" s="150" t="s">
        <v>126</v>
      </c>
      <c r="E3" s="76" t="s">
        <v>127</v>
      </c>
      <c r="F3" s="116">
        <v>10</v>
      </c>
      <c r="H3" s="149" t="s">
        <v>330</v>
      </c>
      <c r="I3" s="152" t="s">
        <v>364</v>
      </c>
      <c r="J3" s="149" t="s">
        <v>334</v>
      </c>
    </row>
    <row r="4" spans="1:10" ht="64" customHeight="1" x14ac:dyDescent="0.2">
      <c r="B4" s="50"/>
      <c r="C4" s="51"/>
      <c r="D4" s="150"/>
      <c r="E4" s="76" t="s">
        <v>336</v>
      </c>
      <c r="F4" s="116">
        <v>5</v>
      </c>
      <c r="H4" s="149"/>
      <c r="I4" s="164"/>
      <c r="J4" s="149"/>
    </row>
    <row r="5" spans="1:10" ht="64" customHeight="1" x14ac:dyDescent="0.2">
      <c r="B5" s="48"/>
      <c r="C5" s="51"/>
      <c r="D5" s="76" t="s">
        <v>128</v>
      </c>
      <c r="E5" s="76" t="s">
        <v>129</v>
      </c>
      <c r="F5" s="116">
        <v>40</v>
      </c>
      <c r="H5" s="149"/>
      <c r="I5" s="164"/>
    </row>
    <row r="6" spans="1:10" ht="85" customHeight="1" x14ac:dyDescent="0.2">
      <c r="B6" s="48"/>
      <c r="C6" s="51"/>
      <c r="D6" s="76" t="s">
        <v>130</v>
      </c>
      <c r="E6" s="76" t="s">
        <v>131</v>
      </c>
      <c r="F6" s="116">
        <v>5</v>
      </c>
      <c r="H6" s="149"/>
      <c r="I6" s="164"/>
    </row>
    <row r="7" spans="1:10" ht="15" customHeight="1" x14ac:dyDescent="0.2">
      <c r="B7" s="48"/>
      <c r="C7" s="51"/>
      <c r="D7" s="46"/>
      <c r="E7" s="52" t="s">
        <v>7</v>
      </c>
      <c r="F7" s="47">
        <f>SUM(F3:F6)</f>
        <v>60</v>
      </c>
    </row>
    <row r="8" spans="1:10" x14ac:dyDescent="0.2">
      <c r="B8" s="48"/>
      <c r="C8" s="51"/>
      <c r="D8" s="51"/>
    </row>
    <row r="9" spans="1:10" ht="92" customHeight="1" x14ac:dyDescent="0.2">
      <c r="A9" s="44" t="s">
        <v>132</v>
      </c>
      <c r="B9" s="51" t="s">
        <v>133</v>
      </c>
      <c r="C9" s="49" t="s">
        <v>134</v>
      </c>
      <c r="D9" s="76" t="s">
        <v>130</v>
      </c>
      <c r="E9" s="76" t="s">
        <v>135</v>
      </c>
      <c r="F9" s="116">
        <v>10</v>
      </c>
      <c r="H9" s="149" t="s">
        <v>381</v>
      </c>
      <c r="I9" s="152" t="s">
        <v>366</v>
      </c>
    </row>
    <row r="10" spans="1:10" ht="92" customHeight="1" x14ac:dyDescent="0.2">
      <c r="B10" s="54"/>
      <c r="C10" s="51"/>
      <c r="D10" s="150" t="s">
        <v>126</v>
      </c>
      <c r="E10" s="76" t="s">
        <v>136</v>
      </c>
      <c r="F10" s="116">
        <v>40</v>
      </c>
      <c r="H10" s="149"/>
      <c r="I10" s="149"/>
    </row>
    <row r="11" spans="1:10" ht="100" customHeight="1" x14ac:dyDescent="0.2">
      <c r="B11" s="48"/>
      <c r="C11" s="51"/>
      <c r="D11" s="150"/>
      <c r="E11" s="76" t="s">
        <v>127</v>
      </c>
      <c r="F11" s="116">
        <v>10</v>
      </c>
      <c r="H11" s="149"/>
      <c r="I11" s="149"/>
    </row>
    <row r="12" spans="1:10" x14ac:dyDescent="0.2">
      <c r="B12" s="48"/>
      <c r="C12" s="51"/>
      <c r="D12" s="55"/>
      <c r="E12" s="56" t="s">
        <v>7</v>
      </c>
      <c r="F12" s="47">
        <f>SUM(F9:F11)</f>
        <v>60</v>
      </c>
    </row>
    <row r="13" spans="1:10" ht="12" customHeight="1" x14ac:dyDescent="0.2">
      <c r="B13" s="48"/>
      <c r="C13" s="51"/>
      <c r="D13" s="51"/>
    </row>
    <row r="14" spans="1:10" ht="98" customHeight="1" x14ac:dyDescent="0.2">
      <c r="A14" s="44" t="s">
        <v>138</v>
      </c>
      <c r="B14" s="51" t="s">
        <v>139</v>
      </c>
      <c r="C14" s="49" t="s">
        <v>140</v>
      </c>
      <c r="D14" s="150" t="s">
        <v>130</v>
      </c>
      <c r="E14" s="76" t="s">
        <v>131</v>
      </c>
      <c r="F14" s="116">
        <v>35</v>
      </c>
      <c r="H14" s="149" t="s">
        <v>288</v>
      </c>
      <c r="I14" s="163"/>
    </row>
    <row r="15" spans="1:10" ht="98" customHeight="1" x14ac:dyDescent="0.2">
      <c r="B15" s="50"/>
      <c r="C15" s="51"/>
      <c r="D15" s="150"/>
      <c r="E15" s="76" t="s">
        <v>141</v>
      </c>
      <c r="F15" s="116">
        <v>20</v>
      </c>
      <c r="H15" s="149"/>
      <c r="I15" s="163"/>
    </row>
    <row r="16" spans="1:10" ht="98" customHeight="1" x14ac:dyDescent="0.2">
      <c r="B16" s="48"/>
      <c r="C16" s="51"/>
      <c r="D16" s="76" t="s">
        <v>126</v>
      </c>
      <c r="E16" s="76" t="s">
        <v>142</v>
      </c>
      <c r="F16" s="116">
        <v>5</v>
      </c>
      <c r="H16" s="149"/>
      <c r="I16" s="163"/>
    </row>
    <row r="17" spans="1:9" x14ac:dyDescent="0.2">
      <c r="B17" s="48"/>
      <c r="C17" s="51"/>
      <c r="D17" s="55"/>
      <c r="E17" s="56" t="s">
        <v>7</v>
      </c>
      <c r="F17" s="47">
        <f>SUM(F14:F16)</f>
        <v>60</v>
      </c>
    </row>
    <row r="18" spans="1:9" x14ac:dyDescent="0.2">
      <c r="B18" s="48"/>
      <c r="C18" s="51"/>
      <c r="D18" s="51"/>
    </row>
    <row r="19" spans="1:9" ht="34" customHeight="1" x14ac:dyDescent="0.2">
      <c r="A19" s="44" t="s">
        <v>143</v>
      </c>
      <c r="B19" s="48" t="s">
        <v>144</v>
      </c>
      <c r="C19" s="49" t="s">
        <v>145</v>
      </c>
      <c r="D19" s="150" t="s">
        <v>146</v>
      </c>
      <c r="E19" s="76" t="s">
        <v>147</v>
      </c>
      <c r="F19" s="116">
        <v>10</v>
      </c>
      <c r="H19" s="149" t="s">
        <v>382</v>
      </c>
      <c r="I19" s="152" t="s">
        <v>346</v>
      </c>
    </row>
    <row r="20" spans="1:9" ht="34" customHeight="1" x14ac:dyDescent="0.2">
      <c r="B20" s="50"/>
      <c r="C20" s="51"/>
      <c r="D20" s="150"/>
      <c r="E20" s="76" t="s">
        <v>148</v>
      </c>
      <c r="F20" s="116">
        <v>5</v>
      </c>
      <c r="H20" s="149"/>
      <c r="I20" s="149"/>
    </row>
    <row r="21" spans="1:9" ht="34" customHeight="1" x14ac:dyDescent="0.2">
      <c r="B21" s="48"/>
      <c r="C21" s="51"/>
      <c r="D21" s="150"/>
      <c r="E21" s="76" t="s">
        <v>149</v>
      </c>
      <c r="F21" s="116">
        <v>5</v>
      </c>
      <c r="H21" s="149"/>
      <c r="I21" s="149"/>
    </row>
    <row r="22" spans="1:9" ht="34" customHeight="1" x14ac:dyDescent="0.2">
      <c r="B22" s="48"/>
      <c r="C22" s="51"/>
      <c r="D22" s="150" t="s">
        <v>150</v>
      </c>
      <c r="E22" s="76" t="s">
        <v>337</v>
      </c>
      <c r="F22" s="116">
        <v>10</v>
      </c>
      <c r="H22" s="149"/>
      <c r="I22" s="149"/>
    </row>
    <row r="23" spans="1:9" ht="49" customHeight="1" x14ac:dyDescent="0.2">
      <c r="B23" s="48"/>
      <c r="C23" s="51"/>
      <c r="D23" s="150"/>
      <c r="E23" s="76" t="s">
        <v>338</v>
      </c>
      <c r="F23" s="116">
        <v>10</v>
      </c>
      <c r="H23" s="149"/>
      <c r="I23" s="149"/>
    </row>
    <row r="24" spans="1:9" x14ac:dyDescent="0.2">
      <c r="B24" s="48"/>
      <c r="C24" s="51"/>
      <c r="D24" s="55"/>
      <c r="E24" s="56" t="s">
        <v>7</v>
      </c>
      <c r="F24" s="47">
        <f>SUM(F19:F23)</f>
        <v>40</v>
      </c>
    </row>
    <row r="25" spans="1:9" x14ac:dyDescent="0.2">
      <c r="B25" s="48"/>
      <c r="C25" s="51"/>
      <c r="D25" s="51"/>
    </row>
    <row r="26" spans="1:9" ht="35" customHeight="1" x14ac:dyDescent="0.2">
      <c r="A26" s="44" t="s">
        <v>0</v>
      </c>
      <c r="B26" s="51" t="s">
        <v>151</v>
      </c>
      <c r="C26" s="49" t="s">
        <v>152</v>
      </c>
      <c r="D26" s="150" t="s">
        <v>153</v>
      </c>
      <c r="E26" s="73" t="s">
        <v>154</v>
      </c>
      <c r="F26" s="116">
        <v>10</v>
      </c>
      <c r="H26" s="149" t="s">
        <v>331</v>
      </c>
      <c r="I26" s="160"/>
    </row>
    <row r="27" spans="1:9" ht="35" customHeight="1" x14ac:dyDescent="0.2">
      <c r="B27" s="50"/>
      <c r="D27" s="150"/>
      <c r="E27" s="73" t="s">
        <v>155</v>
      </c>
      <c r="F27" s="116">
        <v>10</v>
      </c>
      <c r="H27" s="149"/>
      <c r="I27" s="161"/>
    </row>
    <row r="28" spans="1:9" ht="43" customHeight="1" x14ac:dyDescent="0.2">
      <c r="D28" s="76" t="s">
        <v>126</v>
      </c>
      <c r="E28" s="76" t="s">
        <v>127</v>
      </c>
      <c r="F28" s="116">
        <v>20</v>
      </c>
      <c r="H28" s="149"/>
      <c r="I28" s="161"/>
    </row>
    <row r="29" spans="1:9" x14ac:dyDescent="0.2">
      <c r="D29" s="46"/>
      <c r="E29" s="56" t="s">
        <v>7</v>
      </c>
      <c r="F29" s="47">
        <f>SUM(F26:F28)</f>
        <v>40</v>
      </c>
    </row>
    <row r="31" spans="1:9" x14ac:dyDescent="0.2">
      <c r="D31" s="57"/>
      <c r="E31" s="58" t="s">
        <v>156</v>
      </c>
      <c r="F31" s="59">
        <f>SUM(F29,F24,F17,F12,F7)</f>
        <v>260</v>
      </c>
    </row>
    <row r="32" spans="1:9" ht="15" customHeight="1" x14ac:dyDescent="0.2"/>
    <row r="33" spans="1:9" x14ac:dyDescent="0.2">
      <c r="A33" s="151" t="s">
        <v>362</v>
      </c>
      <c r="B33" s="151"/>
      <c r="C33" s="151"/>
      <c r="D33" s="151"/>
      <c r="E33" s="151"/>
      <c r="F33" s="151"/>
      <c r="G33" s="151"/>
      <c r="H33" s="151"/>
      <c r="I33" s="151"/>
    </row>
    <row r="34" spans="1:9" ht="12" x14ac:dyDescent="0.2">
      <c r="A34" s="45" t="s">
        <v>118</v>
      </c>
      <c r="B34" s="45" t="s">
        <v>119</v>
      </c>
      <c r="C34" s="46" t="s">
        <v>120</v>
      </c>
      <c r="D34" s="46" t="s">
        <v>121</v>
      </c>
      <c r="E34" s="45" t="s">
        <v>122</v>
      </c>
      <c r="F34" s="47" t="s">
        <v>363</v>
      </c>
      <c r="G34" s="45"/>
      <c r="H34" s="46" t="s">
        <v>124</v>
      </c>
      <c r="I34" s="46" t="s">
        <v>284</v>
      </c>
    </row>
    <row r="35" spans="1:9" ht="24" customHeight="1" x14ac:dyDescent="0.2">
      <c r="A35" s="44" t="s">
        <v>157</v>
      </c>
      <c r="B35" s="51" t="s">
        <v>158</v>
      </c>
      <c r="C35" s="49" t="s">
        <v>140</v>
      </c>
      <c r="D35" s="157" t="s">
        <v>159</v>
      </c>
      <c r="E35" s="118" t="s">
        <v>160</v>
      </c>
      <c r="F35" s="156"/>
      <c r="H35" s="162" t="s">
        <v>383</v>
      </c>
      <c r="I35" s="149" t="s">
        <v>347</v>
      </c>
    </row>
    <row r="36" spans="1:9" ht="24" customHeight="1" x14ac:dyDescent="0.2">
      <c r="D36" s="158"/>
      <c r="E36" s="118" t="s">
        <v>161</v>
      </c>
      <c r="F36" s="156"/>
      <c r="H36" s="162"/>
      <c r="I36" s="149"/>
    </row>
    <row r="37" spans="1:9" ht="24" x14ac:dyDescent="0.2">
      <c r="D37" s="159"/>
      <c r="E37" s="118" t="s">
        <v>162</v>
      </c>
      <c r="F37" s="156"/>
      <c r="H37" s="162"/>
      <c r="I37" s="149"/>
    </row>
    <row r="38" spans="1:9" ht="48" x14ac:dyDescent="0.2">
      <c r="D38" s="118" t="s">
        <v>163</v>
      </c>
      <c r="E38" s="118" t="s">
        <v>164</v>
      </c>
      <c r="F38" s="156"/>
      <c r="H38" s="162"/>
      <c r="I38" s="149"/>
    </row>
    <row r="39" spans="1:9" ht="24" x14ac:dyDescent="0.2">
      <c r="D39" s="157" t="s">
        <v>153</v>
      </c>
      <c r="E39" s="118" t="s">
        <v>165</v>
      </c>
      <c r="F39" s="156"/>
      <c r="H39" s="162"/>
      <c r="I39" s="149"/>
    </row>
    <row r="40" spans="1:9" ht="12" x14ac:dyDescent="0.2">
      <c r="D40" s="158"/>
      <c r="E40" s="118" t="s">
        <v>166</v>
      </c>
      <c r="F40" s="156"/>
      <c r="H40" s="162"/>
      <c r="I40" s="149"/>
    </row>
    <row r="41" spans="1:9" ht="24" x14ac:dyDescent="0.2">
      <c r="D41" s="158"/>
      <c r="E41" s="118" t="s">
        <v>167</v>
      </c>
      <c r="F41" s="156"/>
      <c r="H41" s="162"/>
      <c r="I41" s="149"/>
    </row>
    <row r="42" spans="1:9" ht="24" x14ac:dyDescent="0.2">
      <c r="B42" s="117"/>
      <c r="D42" s="158"/>
      <c r="E42" s="118" t="s">
        <v>168</v>
      </c>
      <c r="F42" s="156"/>
      <c r="H42" s="162"/>
      <c r="I42" s="149"/>
    </row>
    <row r="43" spans="1:9" ht="24" x14ac:dyDescent="0.2">
      <c r="D43" s="159"/>
      <c r="E43" s="118" t="s">
        <v>169</v>
      </c>
      <c r="F43" s="156"/>
      <c r="H43" s="162"/>
      <c r="I43" s="149"/>
    </row>
    <row r="44" spans="1:9" ht="24" x14ac:dyDescent="0.2">
      <c r="D44" s="157" t="s">
        <v>146</v>
      </c>
      <c r="E44" s="118" t="s">
        <v>170</v>
      </c>
      <c r="F44" s="156"/>
      <c r="H44" s="162"/>
      <c r="I44" s="149"/>
    </row>
    <row r="45" spans="1:9" ht="24" customHeight="1" x14ac:dyDescent="0.2">
      <c r="D45" s="159"/>
      <c r="E45" s="118" t="s">
        <v>171</v>
      </c>
      <c r="F45" s="156"/>
      <c r="H45" s="162"/>
      <c r="I45" s="149"/>
    </row>
    <row r="46" spans="1:9" ht="36" x14ac:dyDescent="0.2">
      <c r="D46" s="157" t="s">
        <v>130</v>
      </c>
      <c r="E46" s="118" t="s">
        <v>135</v>
      </c>
      <c r="F46" s="156"/>
      <c r="H46" s="162"/>
      <c r="I46" s="149"/>
    </row>
    <row r="47" spans="1:9" ht="12" x14ac:dyDescent="0.2">
      <c r="D47" s="158"/>
      <c r="E47" s="118" t="s">
        <v>172</v>
      </c>
      <c r="F47" s="156"/>
      <c r="H47" s="162"/>
      <c r="I47" s="149"/>
    </row>
    <row r="48" spans="1:9" ht="12" x14ac:dyDescent="0.2">
      <c r="D48" s="158"/>
      <c r="E48" s="118" t="s">
        <v>173</v>
      </c>
      <c r="F48" s="156"/>
      <c r="H48" s="162"/>
      <c r="I48" s="149"/>
    </row>
    <row r="49" spans="4:9" ht="24" x14ac:dyDescent="0.2">
      <c r="D49" s="158"/>
      <c r="E49" s="118" t="s">
        <v>174</v>
      </c>
      <c r="F49" s="156"/>
      <c r="H49" s="162"/>
      <c r="I49" s="149"/>
    </row>
    <row r="50" spans="4:9" ht="24" x14ac:dyDescent="0.2">
      <c r="D50" s="159"/>
      <c r="E50" s="118" t="s">
        <v>175</v>
      </c>
      <c r="F50" s="156"/>
      <c r="H50" s="162"/>
      <c r="I50" s="149"/>
    </row>
    <row r="51" spans="4:9" ht="24" customHeight="1" x14ac:dyDescent="0.2">
      <c r="D51" s="153" t="s">
        <v>328</v>
      </c>
      <c r="E51" s="118" t="s">
        <v>176</v>
      </c>
      <c r="F51" s="156"/>
      <c r="H51" s="162"/>
      <c r="I51" s="149"/>
    </row>
    <row r="52" spans="4:9" ht="24" x14ac:dyDescent="0.2">
      <c r="D52" s="154"/>
      <c r="E52" s="118" t="s">
        <v>177</v>
      </c>
      <c r="F52" s="156"/>
      <c r="H52" s="162"/>
      <c r="I52" s="149"/>
    </row>
    <row r="53" spans="4:9" ht="36" x14ac:dyDescent="0.2">
      <c r="D53" s="155"/>
      <c r="E53" s="118" t="s">
        <v>178</v>
      </c>
      <c r="F53" s="156"/>
      <c r="H53" s="162"/>
      <c r="I53" s="149"/>
    </row>
    <row r="54" spans="4:9" x14ac:dyDescent="0.2">
      <c r="D54" s="46"/>
      <c r="E54" s="45"/>
      <c r="F54" s="47" t="s">
        <v>179</v>
      </c>
    </row>
    <row r="56" spans="4:9" x14ac:dyDescent="0.2">
      <c r="D56" s="44"/>
    </row>
    <row r="57" spans="4:9" x14ac:dyDescent="0.2">
      <c r="D57" s="44"/>
    </row>
    <row r="58" spans="4:9" x14ac:dyDescent="0.2">
      <c r="E58" s="53"/>
    </row>
  </sheetData>
  <mergeCells count="27">
    <mergeCell ref="D10:D11"/>
    <mergeCell ref="D14:D15"/>
    <mergeCell ref="I14:I16"/>
    <mergeCell ref="A1:I1"/>
    <mergeCell ref="I3:I6"/>
    <mergeCell ref="I9:I11"/>
    <mergeCell ref="J3:J4"/>
    <mergeCell ref="D51:D53"/>
    <mergeCell ref="F35:F53"/>
    <mergeCell ref="D35:D37"/>
    <mergeCell ref="D39:D43"/>
    <mergeCell ref="D46:D50"/>
    <mergeCell ref="D44:D45"/>
    <mergeCell ref="D26:D27"/>
    <mergeCell ref="H3:H6"/>
    <mergeCell ref="H9:H11"/>
    <mergeCell ref="H14:H16"/>
    <mergeCell ref="H19:H23"/>
    <mergeCell ref="H26:H28"/>
    <mergeCell ref="I26:I28"/>
    <mergeCell ref="H35:H53"/>
    <mergeCell ref="D3:D4"/>
    <mergeCell ref="I35:I53"/>
    <mergeCell ref="D19:D21"/>
    <mergeCell ref="D22:D23"/>
    <mergeCell ref="A33:I33"/>
    <mergeCell ref="I19:I23"/>
  </mergeCell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18A6-F07B-6547-847F-F8B429F8C47B}">
  <dimension ref="A1:J47"/>
  <sheetViews>
    <sheetView topLeftCell="A32" zoomScale="200" zoomScaleNormal="119" zoomScalePageLayoutView="136" workbookViewId="0">
      <selection activeCell="D36" sqref="D36:E46"/>
    </sheetView>
  </sheetViews>
  <sheetFormatPr baseColWidth="10" defaultColWidth="10.83203125" defaultRowHeight="11" x14ac:dyDescent="0.2"/>
  <cols>
    <col min="1" max="1" width="9.1640625" style="64" customWidth="1"/>
    <col min="2" max="2" width="10" style="64" customWidth="1"/>
    <col min="3" max="3" width="5" style="64" customWidth="1"/>
    <col min="4" max="4" width="13.33203125" style="64" customWidth="1"/>
    <col min="5" max="5" width="15" style="63" customWidth="1"/>
    <col min="6" max="6" width="5.83203125" style="53" customWidth="1"/>
    <col min="7" max="7" width="1.6640625" style="63" customWidth="1"/>
    <col min="8" max="8" width="21.6640625" style="64" customWidth="1"/>
    <col min="9" max="9" width="33.33203125" style="64" customWidth="1"/>
    <col min="10" max="10" width="25" style="63" customWidth="1"/>
    <col min="11" max="16384" width="10.83203125" style="63"/>
  </cols>
  <sheetData>
    <row r="1" spans="1:10" s="44" customFormat="1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61" t="s">
        <v>118</v>
      </c>
      <c r="B2" s="62" t="s">
        <v>119</v>
      </c>
      <c r="C2" s="61" t="s">
        <v>120</v>
      </c>
      <c r="D2" s="61" t="s">
        <v>121</v>
      </c>
      <c r="E2" s="62" t="s">
        <v>122</v>
      </c>
      <c r="F2" s="47" t="s">
        <v>123</v>
      </c>
      <c r="G2" s="62"/>
      <c r="H2" s="61" t="s">
        <v>124</v>
      </c>
      <c r="I2" s="61" t="s">
        <v>284</v>
      </c>
    </row>
    <row r="3" spans="1:10" ht="36" customHeight="1" x14ac:dyDescent="0.2">
      <c r="A3" s="64" t="s">
        <v>2</v>
      </c>
      <c r="B3" s="65" t="s">
        <v>205</v>
      </c>
      <c r="C3" s="63" t="s">
        <v>134</v>
      </c>
      <c r="D3" s="72" t="s">
        <v>126</v>
      </c>
      <c r="E3" s="72" t="s">
        <v>206</v>
      </c>
      <c r="F3" s="120">
        <v>40</v>
      </c>
      <c r="H3" s="169" t="s">
        <v>397</v>
      </c>
      <c r="I3" s="170" t="s">
        <v>348</v>
      </c>
      <c r="J3" s="165" t="s">
        <v>334</v>
      </c>
    </row>
    <row r="4" spans="1:10" ht="36" customHeight="1" x14ac:dyDescent="0.2">
      <c r="C4" s="63"/>
      <c r="D4" s="72" t="s">
        <v>128</v>
      </c>
      <c r="E4" s="72" t="s">
        <v>183</v>
      </c>
      <c r="F4" s="53">
        <v>20</v>
      </c>
      <c r="H4" s="169"/>
      <c r="I4" s="170"/>
      <c r="J4" s="165"/>
    </row>
    <row r="5" spans="1:10" ht="39" customHeight="1" x14ac:dyDescent="0.2">
      <c r="C5" s="63"/>
      <c r="D5" s="72" t="s">
        <v>130</v>
      </c>
      <c r="E5" s="72" t="s">
        <v>213</v>
      </c>
      <c r="F5" s="120">
        <v>20</v>
      </c>
      <c r="H5" s="169"/>
      <c r="I5" s="170"/>
      <c r="J5" s="165"/>
    </row>
    <row r="6" spans="1:10" x14ac:dyDescent="0.2">
      <c r="B6" s="65"/>
      <c r="D6" s="61"/>
      <c r="E6" s="56" t="s">
        <v>7</v>
      </c>
      <c r="F6" s="47">
        <f>SUM(F3:F5)</f>
        <v>80</v>
      </c>
    </row>
    <row r="7" spans="1:10" x14ac:dyDescent="0.2">
      <c r="B7" s="65"/>
    </row>
    <row r="8" spans="1:10" ht="47" customHeight="1" x14ac:dyDescent="0.2">
      <c r="A8" s="64" t="s">
        <v>181</v>
      </c>
      <c r="B8" s="65" t="s">
        <v>373</v>
      </c>
      <c r="C8" s="64" t="s">
        <v>182</v>
      </c>
      <c r="D8" s="72" t="s">
        <v>128</v>
      </c>
      <c r="E8" s="72" t="s">
        <v>183</v>
      </c>
      <c r="F8" s="53">
        <v>20</v>
      </c>
      <c r="H8" s="170" t="s">
        <v>332</v>
      </c>
      <c r="I8" s="171"/>
    </row>
    <row r="9" spans="1:10" ht="47" customHeight="1" x14ac:dyDescent="0.2">
      <c r="B9" s="66"/>
      <c r="C9" s="64" t="s">
        <v>377</v>
      </c>
      <c r="D9" s="72" t="s">
        <v>130</v>
      </c>
      <c r="E9" s="72" t="s">
        <v>184</v>
      </c>
      <c r="F9" s="53">
        <v>10</v>
      </c>
      <c r="H9" s="170"/>
      <c r="I9" s="170"/>
    </row>
    <row r="10" spans="1:10" ht="47" customHeight="1" x14ac:dyDescent="0.2">
      <c r="B10" s="65"/>
      <c r="C10" s="64" t="s">
        <v>378</v>
      </c>
      <c r="D10" s="167" t="s">
        <v>159</v>
      </c>
      <c r="E10" s="80" t="s">
        <v>220</v>
      </c>
      <c r="F10" s="53">
        <v>10</v>
      </c>
      <c r="H10" s="170"/>
      <c r="I10" s="170"/>
    </row>
    <row r="11" spans="1:10" ht="47" customHeight="1" x14ac:dyDescent="0.2">
      <c r="B11" s="65"/>
      <c r="C11" s="64" t="s">
        <v>185</v>
      </c>
      <c r="D11" s="167"/>
      <c r="E11" s="80" t="s">
        <v>339</v>
      </c>
      <c r="F11" s="53">
        <v>10</v>
      </c>
      <c r="H11" s="170"/>
      <c r="I11" s="170"/>
    </row>
    <row r="12" spans="1:10" ht="47" customHeight="1" x14ac:dyDescent="0.2">
      <c r="B12" s="65"/>
      <c r="C12" s="64" t="s">
        <v>186</v>
      </c>
      <c r="D12" s="167" t="s">
        <v>150</v>
      </c>
      <c r="E12" s="72" t="s">
        <v>340</v>
      </c>
      <c r="F12" s="53">
        <v>5</v>
      </c>
      <c r="H12" s="170"/>
      <c r="I12" s="170"/>
    </row>
    <row r="13" spans="1:10" ht="47" customHeight="1" x14ac:dyDescent="0.2">
      <c r="B13" s="65"/>
      <c r="C13" s="64" t="s">
        <v>186</v>
      </c>
      <c r="D13" s="167"/>
      <c r="E13" s="72" t="s">
        <v>338</v>
      </c>
      <c r="F13" s="53">
        <v>5</v>
      </c>
      <c r="H13" s="170"/>
      <c r="I13" s="170"/>
    </row>
    <row r="14" spans="1:10" x14ac:dyDescent="0.2">
      <c r="B14" s="65"/>
      <c r="D14" s="61"/>
      <c r="E14" s="56" t="s">
        <v>7</v>
      </c>
      <c r="F14" s="47">
        <f>SUM(F8:F13)</f>
        <v>60</v>
      </c>
    </row>
    <row r="16" spans="1:10" ht="65" customHeight="1" x14ac:dyDescent="0.2">
      <c r="A16" s="64" t="s">
        <v>187</v>
      </c>
      <c r="B16" s="65" t="s">
        <v>188</v>
      </c>
      <c r="C16" s="64" t="s">
        <v>189</v>
      </c>
      <c r="D16" s="167" t="s">
        <v>130</v>
      </c>
      <c r="E16" s="72" t="s">
        <v>190</v>
      </c>
      <c r="F16" s="53">
        <v>10</v>
      </c>
      <c r="H16" s="170" t="s">
        <v>413</v>
      </c>
      <c r="I16" s="172"/>
    </row>
    <row r="17" spans="1:9" ht="65" customHeight="1" x14ac:dyDescent="0.2">
      <c r="B17" s="66"/>
      <c r="C17" s="64" t="s">
        <v>189</v>
      </c>
      <c r="D17" s="167"/>
      <c r="E17" s="72" t="s">
        <v>191</v>
      </c>
      <c r="F17" s="53">
        <v>5</v>
      </c>
      <c r="H17" s="170"/>
      <c r="I17" s="172"/>
    </row>
    <row r="18" spans="1:9" ht="65" customHeight="1" x14ac:dyDescent="0.2">
      <c r="B18" s="65"/>
      <c r="C18" s="64" t="s">
        <v>189</v>
      </c>
      <c r="D18" s="167"/>
      <c r="E18" s="72" t="s">
        <v>192</v>
      </c>
      <c r="F18" s="53">
        <v>5</v>
      </c>
      <c r="H18" s="170"/>
      <c r="I18" s="172"/>
    </row>
    <row r="19" spans="1:9" ht="65" customHeight="1" x14ac:dyDescent="0.2">
      <c r="B19" s="65"/>
      <c r="C19" s="64" t="s">
        <v>379</v>
      </c>
      <c r="D19" s="72" t="s">
        <v>126</v>
      </c>
      <c r="E19" s="72" t="s">
        <v>127</v>
      </c>
      <c r="F19" s="53">
        <v>10</v>
      </c>
      <c r="H19" s="170"/>
      <c r="I19" s="172"/>
    </row>
    <row r="20" spans="1:9" ht="65" customHeight="1" x14ac:dyDescent="0.2">
      <c r="B20" s="65"/>
      <c r="C20" s="64" t="s">
        <v>380</v>
      </c>
      <c r="D20" s="167" t="s">
        <v>193</v>
      </c>
      <c r="E20" s="80" t="s">
        <v>194</v>
      </c>
      <c r="F20" s="53">
        <v>5</v>
      </c>
      <c r="H20" s="170"/>
      <c r="I20" s="172"/>
    </row>
    <row r="21" spans="1:9" ht="65" customHeight="1" x14ac:dyDescent="0.2">
      <c r="B21" s="65"/>
      <c r="C21" s="64" t="s">
        <v>380</v>
      </c>
      <c r="D21" s="167"/>
      <c r="E21" s="80" t="s">
        <v>195</v>
      </c>
      <c r="F21" s="53">
        <v>5</v>
      </c>
      <c r="H21" s="170"/>
      <c r="I21" s="172"/>
    </row>
    <row r="22" spans="1:9" ht="70" customHeight="1" x14ac:dyDescent="0.2">
      <c r="B22" s="65"/>
      <c r="D22" s="72" t="s">
        <v>128</v>
      </c>
      <c r="E22" s="72" t="s">
        <v>137</v>
      </c>
      <c r="F22" s="53">
        <v>20</v>
      </c>
      <c r="H22" s="170"/>
      <c r="I22" s="172"/>
    </row>
    <row r="23" spans="1:9" x14ac:dyDescent="0.2">
      <c r="B23" s="65"/>
      <c r="D23" s="61"/>
      <c r="E23" s="56" t="s">
        <v>7</v>
      </c>
      <c r="F23" s="47">
        <f>SUM(F16:F22)</f>
        <v>60</v>
      </c>
    </row>
    <row r="24" spans="1:9" ht="16" customHeight="1" x14ac:dyDescent="0.2">
      <c r="B24" s="65"/>
    </row>
    <row r="25" spans="1:9" ht="51" customHeight="1" x14ac:dyDescent="0.2">
      <c r="A25" s="64" t="s">
        <v>196</v>
      </c>
      <c r="B25" s="65" t="s">
        <v>197</v>
      </c>
      <c r="C25" s="64" t="s">
        <v>379</v>
      </c>
      <c r="D25" s="167" t="s">
        <v>126</v>
      </c>
      <c r="E25" s="72" t="s">
        <v>127</v>
      </c>
      <c r="F25" s="53">
        <v>5</v>
      </c>
      <c r="H25" s="169" t="s">
        <v>384</v>
      </c>
      <c r="I25" s="170" t="s">
        <v>350</v>
      </c>
    </row>
    <row r="26" spans="1:9" ht="51" customHeight="1" x14ac:dyDescent="0.2">
      <c r="B26" s="66"/>
      <c r="C26" s="64" t="s">
        <v>198</v>
      </c>
      <c r="D26" s="167"/>
      <c r="E26" s="72" t="s">
        <v>336</v>
      </c>
      <c r="F26" s="53">
        <v>5</v>
      </c>
      <c r="H26" s="169"/>
      <c r="I26" s="170"/>
    </row>
    <row r="27" spans="1:9" ht="51" customHeight="1" x14ac:dyDescent="0.2">
      <c r="C27" s="64" t="s">
        <v>182</v>
      </c>
      <c r="D27" s="72" t="s">
        <v>128</v>
      </c>
      <c r="E27" s="72" t="s">
        <v>129</v>
      </c>
      <c r="F27" s="53">
        <v>40</v>
      </c>
      <c r="H27" s="169"/>
      <c r="I27" s="170"/>
    </row>
    <row r="28" spans="1:9" ht="51" customHeight="1" x14ac:dyDescent="0.2">
      <c r="C28" s="64" t="s">
        <v>186</v>
      </c>
      <c r="D28" s="167" t="s">
        <v>150</v>
      </c>
      <c r="E28" s="72" t="s">
        <v>340</v>
      </c>
      <c r="F28" s="53">
        <v>5</v>
      </c>
      <c r="H28" s="169"/>
      <c r="I28" s="170"/>
    </row>
    <row r="29" spans="1:9" ht="51" customHeight="1" x14ac:dyDescent="0.2">
      <c r="C29" s="64" t="s">
        <v>186</v>
      </c>
      <c r="D29" s="167"/>
      <c r="E29" s="72" t="s">
        <v>341</v>
      </c>
      <c r="F29" s="53">
        <v>5</v>
      </c>
      <c r="H29" s="169"/>
      <c r="I29" s="170"/>
    </row>
    <row r="30" spans="1:9" x14ac:dyDescent="0.2">
      <c r="D30" s="61"/>
      <c r="E30" s="56" t="s">
        <v>7</v>
      </c>
      <c r="F30" s="47">
        <f>SUM(F25:F29)</f>
        <v>60</v>
      </c>
    </row>
    <row r="32" spans="1:9" x14ac:dyDescent="0.2">
      <c r="D32" s="67"/>
      <c r="E32" s="68" t="s">
        <v>199</v>
      </c>
      <c r="F32" s="69">
        <f>SUM(F30,F23,F14,F6)</f>
        <v>260</v>
      </c>
    </row>
    <row r="34" spans="1:9" s="44" customFormat="1" x14ac:dyDescent="0.2">
      <c r="A34" s="151" t="s">
        <v>362</v>
      </c>
      <c r="B34" s="151"/>
      <c r="C34" s="151"/>
      <c r="D34" s="151"/>
      <c r="E34" s="151"/>
      <c r="F34" s="151"/>
      <c r="G34" s="151"/>
      <c r="H34" s="151"/>
      <c r="I34" s="151"/>
    </row>
    <row r="35" spans="1:9" s="44" customFormat="1" ht="12" x14ac:dyDescent="0.2">
      <c r="A35" s="45" t="s">
        <v>118</v>
      </c>
      <c r="B35" s="45" t="s">
        <v>119</v>
      </c>
      <c r="C35" s="46" t="s">
        <v>120</v>
      </c>
      <c r="D35" s="46" t="s">
        <v>121</v>
      </c>
      <c r="E35" s="45" t="s">
        <v>122</v>
      </c>
      <c r="F35" s="47" t="s">
        <v>363</v>
      </c>
      <c r="G35" s="45"/>
      <c r="H35" s="46" t="s">
        <v>124</v>
      </c>
      <c r="I35" s="46" t="s">
        <v>284</v>
      </c>
    </row>
    <row r="36" spans="1:9" ht="26" customHeight="1" x14ac:dyDescent="0.2">
      <c r="A36" s="64" t="s">
        <v>200</v>
      </c>
      <c r="B36" s="65" t="s">
        <v>201</v>
      </c>
      <c r="C36" s="64" t="s">
        <v>134</v>
      </c>
      <c r="D36" s="168" t="s">
        <v>159</v>
      </c>
      <c r="E36" s="119" t="s">
        <v>160</v>
      </c>
      <c r="F36" s="166"/>
      <c r="H36" s="169" t="s">
        <v>398</v>
      </c>
      <c r="I36" s="171" t="s">
        <v>349</v>
      </c>
    </row>
    <row r="37" spans="1:9" ht="31" customHeight="1" x14ac:dyDescent="0.2">
      <c r="D37" s="168"/>
      <c r="E37" s="119" t="s">
        <v>161</v>
      </c>
      <c r="F37" s="166"/>
      <c r="H37" s="169"/>
      <c r="I37" s="170"/>
    </row>
    <row r="38" spans="1:9" ht="26" customHeight="1" x14ac:dyDescent="0.2">
      <c r="D38" s="168"/>
      <c r="E38" s="119" t="s">
        <v>162</v>
      </c>
      <c r="F38" s="166"/>
      <c r="H38" s="169"/>
      <c r="I38" s="170"/>
    </row>
    <row r="39" spans="1:9" ht="26" customHeight="1" x14ac:dyDescent="0.2">
      <c r="D39" s="168" t="s">
        <v>153</v>
      </c>
      <c r="E39" s="119" t="s">
        <v>165</v>
      </c>
      <c r="F39" s="166"/>
      <c r="H39" s="169"/>
      <c r="I39" s="170"/>
    </row>
    <row r="40" spans="1:9" ht="14" customHeight="1" x14ac:dyDescent="0.2">
      <c r="D40" s="168"/>
      <c r="E40" s="119" t="s">
        <v>166</v>
      </c>
      <c r="F40" s="166"/>
      <c r="H40" s="169"/>
      <c r="I40" s="170"/>
    </row>
    <row r="41" spans="1:9" ht="26" customHeight="1" x14ac:dyDescent="0.2">
      <c r="D41" s="168"/>
      <c r="E41" s="119" t="s">
        <v>167</v>
      </c>
      <c r="F41" s="166"/>
      <c r="H41" s="169"/>
      <c r="I41" s="170"/>
    </row>
    <row r="42" spans="1:9" ht="26" customHeight="1" x14ac:dyDescent="0.2">
      <c r="D42" s="168"/>
      <c r="E42" s="119" t="s">
        <v>168</v>
      </c>
      <c r="F42" s="166"/>
      <c r="H42" s="169"/>
      <c r="I42" s="170"/>
    </row>
    <row r="43" spans="1:9" ht="26" customHeight="1" x14ac:dyDescent="0.2">
      <c r="D43" s="168"/>
      <c r="E43" s="119" t="s">
        <v>169</v>
      </c>
      <c r="F43" s="166"/>
      <c r="H43" s="169"/>
      <c r="I43" s="170"/>
    </row>
    <row r="44" spans="1:9" ht="14" customHeight="1" x14ac:dyDescent="0.2">
      <c r="D44" s="168" t="s">
        <v>126</v>
      </c>
      <c r="E44" s="119" t="s">
        <v>202</v>
      </c>
      <c r="F44" s="166"/>
      <c r="H44" s="169"/>
      <c r="I44" s="170"/>
    </row>
    <row r="45" spans="1:9" ht="33" customHeight="1" x14ac:dyDescent="0.2">
      <c r="D45" s="168"/>
      <c r="E45" s="119" t="s">
        <v>203</v>
      </c>
      <c r="F45" s="166"/>
      <c r="H45" s="169"/>
      <c r="I45" s="170"/>
    </row>
    <row r="46" spans="1:9" ht="24" customHeight="1" x14ac:dyDescent="0.2">
      <c r="D46" s="168"/>
      <c r="E46" s="119" t="s">
        <v>127</v>
      </c>
      <c r="F46" s="166"/>
      <c r="H46" s="169"/>
      <c r="I46" s="170"/>
    </row>
    <row r="47" spans="1:9" x14ac:dyDescent="0.2">
      <c r="D47" s="61"/>
      <c r="E47" s="62"/>
      <c r="F47" s="47" t="s">
        <v>179</v>
      </c>
    </row>
  </sheetData>
  <mergeCells count="23">
    <mergeCell ref="A1:I1"/>
    <mergeCell ref="A34:I34"/>
    <mergeCell ref="D36:D38"/>
    <mergeCell ref="D39:D43"/>
    <mergeCell ref="H36:H46"/>
    <mergeCell ref="H3:H5"/>
    <mergeCell ref="H8:H13"/>
    <mergeCell ref="H25:H29"/>
    <mergeCell ref="H16:H22"/>
    <mergeCell ref="I36:I46"/>
    <mergeCell ref="I3:I5"/>
    <mergeCell ref="I8:I13"/>
    <mergeCell ref="I25:I29"/>
    <mergeCell ref="I16:I22"/>
    <mergeCell ref="D44:D46"/>
    <mergeCell ref="J3:J5"/>
    <mergeCell ref="F36:F46"/>
    <mergeCell ref="D28:D29"/>
    <mergeCell ref="D10:D11"/>
    <mergeCell ref="D12:D13"/>
    <mergeCell ref="D16:D18"/>
    <mergeCell ref="D20:D21"/>
    <mergeCell ref="D25:D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3F59-B449-8F4F-A3C8-DFC98D9C770D}">
  <dimension ref="A1:J48"/>
  <sheetViews>
    <sheetView topLeftCell="A30" zoomScale="150" zoomScaleNormal="150" zoomScalePageLayoutView="143" workbookViewId="0">
      <selection activeCell="D37" sqref="D37:E47"/>
    </sheetView>
  </sheetViews>
  <sheetFormatPr baseColWidth="10" defaultColWidth="10.83203125" defaultRowHeight="11" x14ac:dyDescent="0.2"/>
  <cols>
    <col min="1" max="1" width="9.1640625" style="64" customWidth="1"/>
    <col min="2" max="2" width="10" style="64" customWidth="1"/>
    <col min="3" max="3" width="5" style="44" customWidth="1"/>
    <col min="4" max="4" width="13.33203125" style="64" customWidth="1"/>
    <col min="5" max="5" width="15" style="44" customWidth="1"/>
    <col min="6" max="6" width="5.83203125" style="53" customWidth="1"/>
    <col min="7" max="7" width="1.6640625" style="44" customWidth="1"/>
    <col min="8" max="8" width="21.6640625" style="63" customWidth="1"/>
    <col min="9" max="9" width="33.33203125" style="44" customWidth="1"/>
    <col min="10" max="10" width="25" style="44" customWidth="1"/>
    <col min="11" max="16384" width="10.83203125" style="44"/>
  </cols>
  <sheetData>
    <row r="1" spans="1:10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61" t="s">
        <v>118</v>
      </c>
      <c r="B2" s="62" t="s">
        <v>119</v>
      </c>
      <c r="C2" s="46" t="s">
        <v>120</v>
      </c>
      <c r="D2" s="61" t="s">
        <v>121</v>
      </c>
      <c r="E2" s="45" t="s">
        <v>122</v>
      </c>
      <c r="F2" s="47" t="s">
        <v>123</v>
      </c>
      <c r="G2" s="45"/>
      <c r="H2" s="61" t="s">
        <v>124</v>
      </c>
      <c r="I2" s="61" t="s">
        <v>284</v>
      </c>
    </row>
    <row r="3" spans="1:10" ht="54" customHeight="1" x14ac:dyDescent="0.2">
      <c r="A3" s="49" t="s">
        <v>204</v>
      </c>
      <c r="B3" s="51" t="s">
        <v>285</v>
      </c>
      <c r="C3" s="49" t="s">
        <v>180</v>
      </c>
      <c r="D3" s="167" t="s">
        <v>126</v>
      </c>
      <c r="E3" s="76" t="s">
        <v>136</v>
      </c>
      <c r="F3" s="53">
        <v>40</v>
      </c>
      <c r="H3" s="170" t="s">
        <v>333</v>
      </c>
      <c r="I3" s="175" t="s">
        <v>367</v>
      </c>
      <c r="J3" s="170" t="s">
        <v>334</v>
      </c>
    </row>
    <row r="4" spans="1:10" ht="54" customHeight="1" x14ac:dyDescent="0.2">
      <c r="A4" s="49"/>
      <c r="B4" s="50"/>
      <c r="C4" s="49"/>
      <c r="D4" s="167"/>
      <c r="E4" s="76" t="s">
        <v>127</v>
      </c>
      <c r="F4" s="53">
        <v>20</v>
      </c>
      <c r="H4" s="170"/>
      <c r="I4" s="170"/>
      <c r="J4" s="170"/>
    </row>
    <row r="5" spans="1:10" ht="54" customHeight="1" x14ac:dyDescent="0.2">
      <c r="A5" s="49"/>
      <c r="B5" s="51"/>
      <c r="C5" s="49"/>
      <c r="D5" s="72" t="s">
        <v>130</v>
      </c>
      <c r="E5" s="76" t="s">
        <v>135</v>
      </c>
      <c r="F5" s="53">
        <v>20</v>
      </c>
      <c r="H5" s="170"/>
      <c r="I5" s="170"/>
    </row>
    <row r="6" spans="1:10" x14ac:dyDescent="0.2">
      <c r="D6" s="61"/>
      <c r="E6" s="56" t="s">
        <v>7</v>
      </c>
      <c r="F6" s="47">
        <f>SUM('S2 - J1'!F3:F5)</f>
        <v>80</v>
      </c>
      <c r="H6" s="60"/>
      <c r="I6" s="49"/>
    </row>
    <row r="8" spans="1:10" ht="35" customHeight="1" x14ac:dyDescent="0.2">
      <c r="A8" s="64" t="s">
        <v>207</v>
      </c>
      <c r="B8" s="65" t="s">
        <v>208</v>
      </c>
      <c r="C8" s="49" t="s">
        <v>209</v>
      </c>
      <c r="D8" s="167" t="s">
        <v>146</v>
      </c>
      <c r="E8" s="76" t="s">
        <v>147</v>
      </c>
      <c r="F8" s="120">
        <v>10</v>
      </c>
      <c r="H8" s="169" t="s">
        <v>368</v>
      </c>
      <c r="I8" s="171"/>
    </row>
    <row r="9" spans="1:10" ht="35" customHeight="1" x14ac:dyDescent="0.2">
      <c r="B9" s="65"/>
      <c r="C9" s="44" t="s">
        <v>209</v>
      </c>
      <c r="D9" s="167"/>
      <c r="E9" s="76" t="s">
        <v>148</v>
      </c>
      <c r="F9" s="53">
        <v>5</v>
      </c>
      <c r="H9" s="174"/>
      <c r="I9" s="170"/>
    </row>
    <row r="10" spans="1:10" ht="52" customHeight="1" x14ac:dyDescent="0.2">
      <c r="B10" s="65"/>
      <c r="C10" s="44" t="s">
        <v>152</v>
      </c>
      <c r="D10" s="167"/>
      <c r="E10" s="76" t="s">
        <v>149</v>
      </c>
      <c r="F10" s="120">
        <v>5</v>
      </c>
      <c r="H10" s="174"/>
      <c r="I10" s="170"/>
    </row>
    <row r="11" spans="1:10" ht="35" customHeight="1" x14ac:dyDescent="0.2">
      <c r="B11" s="65"/>
      <c r="C11" s="44" t="s">
        <v>189</v>
      </c>
      <c r="D11" s="72" t="s">
        <v>153</v>
      </c>
      <c r="E11" s="73" t="s">
        <v>210</v>
      </c>
      <c r="F11" s="53">
        <v>20</v>
      </c>
      <c r="H11" s="174"/>
      <c r="I11" s="170"/>
    </row>
    <row r="12" spans="1:10" x14ac:dyDescent="0.2">
      <c r="B12" s="65"/>
      <c r="D12" s="61"/>
      <c r="E12" s="56" t="s">
        <v>7</v>
      </c>
      <c r="F12" s="47">
        <f>SUM(F8:F11)</f>
        <v>40</v>
      </c>
      <c r="H12" s="70"/>
    </row>
    <row r="13" spans="1:10" x14ac:dyDescent="0.2">
      <c r="B13" s="65"/>
      <c r="D13" s="65"/>
      <c r="H13" s="70"/>
    </row>
    <row r="14" spans="1:10" ht="15" customHeight="1" x14ac:dyDescent="0.2">
      <c r="A14" s="64" t="s">
        <v>211</v>
      </c>
      <c r="B14" s="65" t="s">
        <v>212</v>
      </c>
      <c r="C14" s="49"/>
      <c r="D14" s="167" t="s">
        <v>130</v>
      </c>
      <c r="E14" s="76" t="s">
        <v>173</v>
      </c>
      <c r="F14" s="53">
        <v>15</v>
      </c>
      <c r="H14" s="169" t="s">
        <v>385</v>
      </c>
      <c r="I14" s="152" t="s">
        <v>369</v>
      </c>
    </row>
    <row r="15" spans="1:10" ht="27" customHeight="1" x14ac:dyDescent="0.2">
      <c r="D15" s="167"/>
      <c r="E15" s="76" t="s">
        <v>214</v>
      </c>
      <c r="F15" s="120">
        <v>20</v>
      </c>
      <c r="H15" s="174"/>
      <c r="I15" s="149"/>
    </row>
    <row r="16" spans="1:10" ht="38" customHeight="1" x14ac:dyDescent="0.2">
      <c r="D16" s="72" t="s">
        <v>193</v>
      </c>
      <c r="E16" s="73" t="s">
        <v>215</v>
      </c>
      <c r="F16" s="53">
        <v>5</v>
      </c>
      <c r="H16" s="174"/>
      <c r="I16" s="149"/>
    </row>
    <row r="17" spans="1:9" ht="30" customHeight="1" x14ac:dyDescent="0.2">
      <c r="D17" s="72" t="s">
        <v>126</v>
      </c>
      <c r="E17" s="76" t="s">
        <v>216</v>
      </c>
      <c r="F17" s="120">
        <v>20</v>
      </c>
      <c r="H17" s="174"/>
      <c r="I17" s="149"/>
    </row>
    <row r="18" spans="1:9" ht="17" customHeight="1" x14ac:dyDescent="0.2">
      <c r="D18" s="61"/>
      <c r="E18" s="56" t="s">
        <v>7</v>
      </c>
      <c r="F18" s="71">
        <f>SUM(F14:F17)</f>
        <v>60</v>
      </c>
      <c r="H18" s="174"/>
      <c r="I18" s="149"/>
    </row>
    <row r="20" spans="1:9" ht="44" customHeight="1" x14ac:dyDescent="0.2">
      <c r="A20" s="64" t="s">
        <v>217</v>
      </c>
      <c r="B20" s="65" t="s">
        <v>283</v>
      </c>
      <c r="C20" s="49" t="s">
        <v>140</v>
      </c>
      <c r="D20" s="72" t="s">
        <v>128</v>
      </c>
      <c r="E20" s="76" t="s">
        <v>218</v>
      </c>
      <c r="F20" s="120">
        <v>10</v>
      </c>
      <c r="H20" s="170" t="s">
        <v>351</v>
      </c>
      <c r="I20" s="171"/>
    </row>
    <row r="21" spans="1:9" ht="46" customHeight="1" x14ac:dyDescent="0.2">
      <c r="C21" s="44" t="s">
        <v>219</v>
      </c>
      <c r="D21" s="72" t="s">
        <v>159</v>
      </c>
      <c r="E21" s="73" t="s">
        <v>220</v>
      </c>
      <c r="F21" s="53">
        <v>10</v>
      </c>
      <c r="H21" s="173"/>
      <c r="I21" s="170"/>
    </row>
    <row r="22" spans="1:9" ht="44" customHeight="1" x14ac:dyDescent="0.2">
      <c r="C22" s="44" t="s">
        <v>219</v>
      </c>
      <c r="D22" s="72" t="s">
        <v>163</v>
      </c>
      <c r="E22" s="73" t="s">
        <v>221</v>
      </c>
      <c r="F22" s="120">
        <v>10</v>
      </c>
      <c r="H22" s="173"/>
      <c r="I22" s="170"/>
    </row>
    <row r="23" spans="1:9" ht="48" customHeight="1" x14ac:dyDescent="0.2">
      <c r="D23" s="72" t="s">
        <v>222</v>
      </c>
      <c r="E23" s="73" t="s">
        <v>223</v>
      </c>
      <c r="F23" s="53">
        <v>5</v>
      </c>
      <c r="H23" s="173"/>
      <c r="I23" s="170"/>
    </row>
    <row r="24" spans="1:9" ht="32" customHeight="1" x14ac:dyDescent="0.2">
      <c r="C24" s="44" t="s">
        <v>189</v>
      </c>
      <c r="D24" s="72" t="s">
        <v>130</v>
      </c>
      <c r="E24" s="76" t="s">
        <v>173</v>
      </c>
      <c r="F24" s="120">
        <v>5</v>
      </c>
      <c r="H24" s="173"/>
      <c r="I24" s="170"/>
    </row>
    <row r="25" spans="1:9" x14ac:dyDescent="0.2">
      <c r="D25" s="61"/>
      <c r="E25" s="56" t="s">
        <v>7</v>
      </c>
      <c r="F25" s="47">
        <f>SUM(F20:F24)</f>
        <v>40</v>
      </c>
    </row>
    <row r="27" spans="1:9" ht="35" customHeight="1" x14ac:dyDescent="0.2">
      <c r="A27" s="64" t="s">
        <v>224</v>
      </c>
      <c r="B27" s="74" t="s">
        <v>287</v>
      </c>
      <c r="C27" s="49" t="s">
        <v>225</v>
      </c>
      <c r="D27" s="167" t="s">
        <v>226</v>
      </c>
      <c r="E27" s="73" t="s">
        <v>227</v>
      </c>
      <c r="F27" s="120">
        <v>5</v>
      </c>
      <c r="H27" s="169" t="s">
        <v>386</v>
      </c>
      <c r="I27" s="149" t="s">
        <v>370</v>
      </c>
    </row>
    <row r="28" spans="1:9" ht="49" customHeight="1" x14ac:dyDescent="0.2">
      <c r="C28" s="44" t="s">
        <v>225</v>
      </c>
      <c r="D28" s="167"/>
      <c r="E28" s="73" t="s">
        <v>228</v>
      </c>
      <c r="F28" s="53">
        <v>10</v>
      </c>
      <c r="H28" s="174"/>
      <c r="I28" s="149"/>
    </row>
    <row r="29" spans="1:9" ht="44" customHeight="1" x14ac:dyDescent="0.2">
      <c r="C29" s="44" t="s">
        <v>140</v>
      </c>
      <c r="D29" s="72" t="s">
        <v>128</v>
      </c>
      <c r="E29" s="76" t="s">
        <v>229</v>
      </c>
      <c r="F29" s="120">
        <v>20</v>
      </c>
      <c r="H29" s="174"/>
      <c r="I29" s="149"/>
    </row>
    <row r="30" spans="1:9" ht="42" customHeight="1" x14ac:dyDescent="0.2">
      <c r="C30" s="44" t="s">
        <v>230</v>
      </c>
      <c r="D30" s="72" t="s">
        <v>193</v>
      </c>
      <c r="E30" s="73" t="s">
        <v>215</v>
      </c>
      <c r="F30" s="53">
        <v>5</v>
      </c>
      <c r="H30" s="174"/>
      <c r="I30" s="149"/>
    </row>
    <row r="31" spans="1:9" x14ac:dyDescent="0.2">
      <c r="D31" s="61"/>
      <c r="E31" s="56" t="s">
        <v>7</v>
      </c>
      <c r="F31" s="47">
        <f>SUM(F27:F30)</f>
        <v>40</v>
      </c>
    </row>
    <row r="33" spans="1:9" x14ac:dyDescent="0.2">
      <c r="D33" s="67"/>
      <c r="E33" s="68" t="s">
        <v>231</v>
      </c>
      <c r="F33" s="69">
        <f>SUM(F31,F25,F18,F12,F6)</f>
        <v>260</v>
      </c>
    </row>
    <row r="35" spans="1:9" x14ac:dyDescent="0.2">
      <c r="A35" s="151" t="s">
        <v>362</v>
      </c>
      <c r="B35" s="151"/>
      <c r="C35" s="151"/>
      <c r="D35" s="151"/>
      <c r="E35" s="151"/>
      <c r="F35" s="151"/>
      <c r="G35" s="151"/>
      <c r="H35" s="151"/>
      <c r="I35" s="151"/>
    </row>
    <row r="36" spans="1:9" ht="12" x14ac:dyDescent="0.2">
      <c r="A36" s="45" t="s">
        <v>118</v>
      </c>
      <c r="B36" s="45" t="s">
        <v>119</v>
      </c>
      <c r="C36" s="46" t="s">
        <v>120</v>
      </c>
      <c r="D36" s="46" t="s">
        <v>121</v>
      </c>
      <c r="E36" s="45" t="s">
        <v>122</v>
      </c>
      <c r="F36" s="47" t="s">
        <v>363</v>
      </c>
      <c r="G36" s="45"/>
      <c r="H36" s="46" t="s">
        <v>124</v>
      </c>
      <c r="I36" s="46" t="s">
        <v>284</v>
      </c>
    </row>
    <row r="37" spans="1:9" ht="24" x14ac:dyDescent="0.2">
      <c r="A37" s="64" t="s">
        <v>232</v>
      </c>
      <c r="B37" s="65" t="s">
        <v>233</v>
      </c>
      <c r="C37" s="44" t="s">
        <v>134</v>
      </c>
      <c r="D37" s="168" t="s">
        <v>159</v>
      </c>
      <c r="E37" s="119" t="s">
        <v>160</v>
      </c>
      <c r="F37" s="166"/>
      <c r="H37" s="170" t="s">
        <v>387</v>
      </c>
      <c r="I37" s="149" t="s">
        <v>352</v>
      </c>
    </row>
    <row r="38" spans="1:9" ht="24" customHeight="1" x14ac:dyDescent="0.2">
      <c r="D38" s="168"/>
      <c r="E38" s="119" t="s">
        <v>161</v>
      </c>
      <c r="F38" s="166"/>
      <c r="H38" s="170"/>
      <c r="I38" s="149"/>
    </row>
    <row r="39" spans="1:9" ht="24" x14ac:dyDescent="0.2">
      <c r="D39" s="168"/>
      <c r="E39" s="119" t="s">
        <v>162</v>
      </c>
      <c r="F39" s="166"/>
      <c r="H39" s="170"/>
      <c r="I39" s="149"/>
    </row>
    <row r="40" spans="1:9" ht="24" x14ac:dyDescent="0.2">
      <c r="D40" s="168" t="s">
        <v>153</v>
      </c>
      <c r="E40" s="119" t="s">
        <v>165</v>
      </c>
      <c r="F40" s="166"/>
      <c r="H40" s="170"/>
      <c r="I40" s="149"/>
    </row>
    <row r="41" spans="1:9" ht="12" x14ac:dyDescent="0.2">
      <c r="D41" s="168"/>
      <c r="E41" s="119" t="s">
        <v>166</v>
      </c>
      <c r="F41" s="166"/>
      <c r="H41" s="170"/>
      <c r="I41" s="149"/>
    </row>
    <row r="42" spans="1:9" ht="24" x14ac:dyDescent="0.2">
      <c r="D42" s="168"/>
      <c r="E42" s="119" t="s">
        <v>167</v>
      </c>
      <c r="F42" s="166"/>
      <c r="H42" s="170"/>
      <c r="I42" s="149"/>
    </row>
    <row r="43" spans="1:9" ht="24" x14ac:dyDescent="0.2">
      <c r="D43" s="168"/>
      <c r="E43" s="119" t="s">
        <v>168</v>
      </c>
      <c r="F43" s="166"/>
      <c r="H43" s="170"/>
      <c r="I43" s="149"/>
    </row>
    <row r="44" spans="1:9" ht="24" x14ac:dyDescent="0.2">
      <c r="D44" s="168"/>
      <c r="E44" s="119" t="s">
        <v>169</v>
      </c>
      <c r="F44" s="166"/>
      <c r="H44" s="170"/>
      <c r="I44" s="149"/>
    </row>
    <row r="45" spans="1:9" ht="12" x14ac:dyDescent="0.2">
      <c r="D45" s="168" t="s">
        <v>126</v>
      </c>
      <c r="E45" s="119" t="s">
        <v>234</v>
      </c>
      <c r="F45" s="166"/>
      <c r="H45" s="170"/>
      <c r="I45" s="149"/>
    </row>
    <row r="46" spans="1:9" ht="36" x14ac:dyDescent="0.2">
      <c r="D46" s="168"/>
      <c r="E46" s="119" t="s">
        <v>203</v>
      </c>
      <c r="F46" s="166"/>
      <c r="H46" s="170"/>
      <c r="I46" s="149"/>
    </row>
    <row r="47" spans="1:9" ht="24" x14ac:dyDescent="0.2">
      <c r="D47" s="168"/>
      <c r="E47" s="119" t="s">
        <v>127</v>
      </c>
      <c r="F47" s="166"/>
      <c r="H47" s="170"/>
      <c r="I47" s="149"/>
    </row>
    <row r="48" spans="1:9" x14ac:dyDescent="0.2">
      <c r="D48" s="61"/>
      <c r="E48" s="45"/>
      <c r="F48" s="47" t="s">
        <v>179</v>
      </c>
    </row>
  </sheetData>
  <mergeCells count="23">
    <mergeCell ref="A1:I1"/>
    <mergeCell ref="A35:I35"/>
    <mergeCell ref="H20:H24"/>
    <mergeCell ref="H14:H18"/>
    <mergeCell ref="D27:D28"/>
    <mergeCell ref="H27:H30"/>
    <mergeCell ref="D3:D4"/>
    <mergeCell ref="H3:H5"/>
    <mergeCell ref="I3:I5"/>
    <mergeCell ref="D8:D10"/>
    <mergeCell ref="H8:H11"/>
    <mergeCell ref="J3:J4"/>
    <mergeCell ref="D14:D15"/>
    <mergeCell ref="I37:I47"/>
    <mergeCell ref="I8:I11"/>
    <mergeCell ref="I20:I24"/>
    <mergeCell ref="I14:I18"/>
    <mergeCell ref="I27:I30"/>
    <mergeCell ref="H37:H47"/>
    <mergeCell ref="D37:D39"/>
    <mergeCell ref="D40:D44"/>
    <mergeCell ref="D45:D47"/>
    <mergeCell ref="F37:F47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EE26-5212-194B-AC19-940DC1178D4A}">
  <dimension ref="A1:J45"/>
  <sheetViews>
    <sheetView topLeftCell="A33" zoomScale="152" zoomScaleNormal="152" zoomScalePageLayoutView="150" workbookViewId="0">
      <selection activeCell="D35" sqref="D35:E44"/>
    </sheetView>
  </sheetViews>
  <sheetFormatPr baseColWidth="10" defaultColWidth="10.83203125" defaultRowHeight="11" x14ac:dyDescent="0.2"/>
  <cols>
    <col min="1" max="1" width="9.1640625" style="49" customWidth="1"/>
    <col min="2" max="2" width="10" style="49" customWidth="1"/>
    <col min="3" max="3" width="5" style="49" customWidth="1"/>
    <col min="4" max="4" width="13.33203125" style="44" customWidth="1"/>
    <col min="5" max="5" width="15" style="44" customWidth="1"/>
    <col min="6" max="6" width="5.83203125" style="53" customWidth="1"/>
    <col min="7" max="7" width="1.6640625" style="44" customWidth="1"/>
    <col min="8" max="8" width="21.6640625" style="44" customWidth="1"/>
    <col min="9" max="9" width="33.33203125" style="44" customWidth="1"/>
    <col min="10" max="10" width="25" style="44" customWidth="1"/>
    <col min="11" max="16384" width="10.83203125" style="44"/>
  </cols>
  <sheetData>
    <row r="1" spans="1:10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46" t="s">
        <v>118</v>
      </c>
      <c r="B2" s="45" t="s">
        <v>119</v>
      </c>
      <c r="C2" s="46" t="s">
        <v>120</v>
      </c>
      <c r="D2" s="46" t="s">
        <v>121</v>
      </c>
      <c r="E2" s="45" t="s">
        <v>122</v>
      </c>
      <c r="F2" s="47" t="s">
        <v>123</v>
      </c>
      <c r="G2" s="45"/>
      <c r="H2" s="46" t="s">
        <v>124</v>
      </c>
      <c r="I2" s="46" t="s">
        <v>284</v>
      </c>
    </row>
    <row r="3" spans="1:10" ht="32" customHeight="1" x14ac:dyDescent="0.2">
      <c r="A3" s="49" t="s">
        <v>235</v>
      </c>
      <c r="B3" s="177" t="s">
        <v>374</v>
      </c>
      <c r="C3" s="49" t="s">
        <v>219</v>
      </c>
      <c r="D3" s="150" t="s">
        <v>159</v>
      </c>
      <c r="E3" s="73" t="s">
        <v>339</v>
      </c>
      <c r="F3" s="53">
        <v>10</v>
      </c>
      <c r="H3" s="149" t="s">
        <v>388</v>
      </c>
      <c r="I3" s="152" t="s">
        <v>371</v>
      </c>
      <c r="J3" s="165" t="s">
        <v>334</v>
      </c>
    </row>
    <row r="4" spans="1:10" ht="22" customHeight="1" x14ac:dyDescent="0.2">
      <c r="B4" s="177"/>
      <c r="C4" s="49" t="s">
        <v>219</v>
      </c>
      <c r="D4" s="150"/>
      <c r="E4" s="76" t="s">
        <v>162</v>
      </c>
      <c r="F4" s="53">
        <v>10</v>
      </c>
      <c r="H4" s="149"/>
      <c r="I4" s="149"/>
      <c r="J4" s="165"/>
    </row>
    <row r="5" spans="1:10" ht="24" customHeight="1" x14ac:dyDescent="0.2">
      <c r="C5" s="49" t="s">
        <v>236</v>
      </c>
      <c r="D5" s="150" t="s">
        <v>153</v>
      </c>
      <c r="E5" s="73" t="s">
        <v>237</v>
      </c>
      <c r="F5" s="53">
        <v>10</v>
      </c>
      <c r="H5" s="149"/>
      <c r="I5" s="149"/>
      <c r="J5" s="165"/>
    </row>
    <row r="6" spans="1:10" ht="34" customHeight="1" x14ac:dyDescent="0.2">
      <c r="C6" s="49" t="s">
        <v>238</v>
      </c>
      <c r="D6" s="150"/>
      <c r="E6" s="73" t="s">
        <v>239</v>
      </c>
      <c r="F6" s="53">
        <v>5</v>
      </c>
      <c r="H6" s="149"/>
      <c r="I6" s="149"/>
      <c r="J6" s="165"/>
    </row>
    <row r="7" spans="1:10" ht="34" customHeight="1" x14ac:dyDescent="0.2">
      <c r="C7" s="49" t="s">
        <v>240</v>
      </c>
      <c r="D7" s="150"/>
      <c r="E7" s="73" t="s">
        <v>241</v>
      </c>
      <c r="F7" s="53">
        <v>5</v>
      </c>
      <c r="H7" s="149"/>
      <c r="I7" s="149"/>
    </row>
    <row r="8" spans="1:10" ht="32" customHeight="1" x14ac:dyDescent="0.2">
      <c r="D8" s="150" t="s">
        <v>126</v>
      </c>
      <c r="E8" s="76" t="s">
        <v>142</v>
      </c>
      <c r="F8" s="53">
        <v>5</v>
      </c>
      <c r="H8" s="149"/>
      <c r="I8" s="149"/>
    </row>
    <row r="9" spans="1:10" s="49" customFormat="1" ht="19" customHeight="1" x14ac:dyDescent="0.2">
      <c r="C9" s="49" t="s">
        <v>198</v>
      </c>
      <c r="D9" s="150"/>
      <c r="E9" s="76" t="s">
        <v>336</v>
      </c>
      <c r="F9" s="53">
        <v>15</v>
      </c>
      <c r="G9" s="44"/>
      <c r="H9" s="149"/>
      <c r="I9" s="149"/>
    </row>
    <row r="10" spans="1:10" x14ac:dyDescent="0.2">
      <c r="D10" s="45"/>
      <c r="E10" s="56" t="s">
        <v>7</v>
      </c>
      <c r="F10" s="47">
        <f>SUM(F3:F9)</f>
        <v>60</v>
      </c>
    </row>
    <row r="12" spans="1:10" ht="32" customHeight="1" x14ac:dyDescent="0.2">
      <c r="A12" s="49" t="s">
        <v>242</v>
      </c>
      <c r="B12" s="51" t="s">
        <v>375</v>
      </c>
      <c r="C12" s="49" t="s">
        <v>186</v>
      </c>
      <c r="D12" s="150" t="s">
        <v>243</v>
      </c>
      <c r="E12" s="76" t="s">
        <v>342</v>
      </c>
      <c r="F12" s="53">
        <v>20</v>
      </c>
      <c r="H12" s="149" t="s">
        <v>353</v>
      </c>
      <c r="I12" s="160"/>
    </row>
    <row r="13" spans="1:10" ht="32" customHeight="1" x14ac:dyDescent="0.2">
      <c r="B13" s="51"/>
      <c r="C13" s="49" t="s">
        <v>186</v>
      </c>
      <c r="D13" s="150"/>
      <c r="E13" s="76" t="s">
        <v>343</v>
      </c>
      <c r="F13" s="53">
        <v>20</v>
      </c>
      <c r="H13" s="176"/>
      <c r="I13" s="149"/>
    </row>
    <row r="14" spans="1:10" x14ac:dyDescent="0.2">
      <c r="B14" s="51"/>
      <c r="D14" s="75"/>
      <c r="E14" s="56" t="s">
        <v>7</v>
      </c>
      <c r="F14" s="47">
        <f>SUM(F12:F13)</f>
        <v>40</v>
      </c>
    </row>
    <row r="15" spans="1:10" x14ac:dyDescent="0.2">
      <c r="B15" s="51"/>
      <c r="D15" s="48"/>
    </row>
    <row r="16" spans="1:10" ht="54" customHeight="1" x14ac:dyDescent="0.2">
      <c r="A16" s="49" t="s">
        <v>244</v>
      </c>
      <c r="B16" s="51" t="s">
        <v>245</v>
      </c>
      <c r="C16" s="49" t="s">
        <v>134</v>
      </c>
      <c r="D16" s="76" t="s">
        <v>126</v>
      </c>
      <c r="E16" s="76" t="s">
        <v>246</v>
      </c>
      <c r="F16" s="53">
        <v>40</v>
      </c>
      <c r="H16" s="149" t="s">
        <v>389</v>
      </c>
      <c r="I16" s="149"/>
    </row>
    <row r="17" spans="1:9" ht="54" customHeight="1" x14ac:dyDescent="0.2">
      <c r="B17" s="51"/>
      <c r="C17" s="49" t="s">
        <v>225</v>
      </c>
      <c r="D17" s="150" t="s">
        <v>226</v>
      </c>
      <c r="E17" s="73" t="s">
        <v>228</v>
      </c>
      <c r="F17" s="53">
        <v>10</v>
      </c>
      <c r="H17" s="176"/>
      <c r="I17" s="149"/>
    </row>
    <row r="18" spans="1:9" ht="54" customHeight="1" x14ac:dyDescent="0.2">
      <c r="B18" s="51"/>
      <c r="D18" s="150"/>
      <c r="E18" s="73" t="s">
        <v>227</v>
      </c>
      <c r="F18" s="53">
        <v>10</v>
      </c>
      <c r="H18" s="176"/>
      <c r="I18" s="149"/>
    </row>
    <row r="19" spans="1:9" x14ac:dyDescent="0.2">
      <c r="B19" s="51"/>
      <c r="D19" s="75"/>
      <c r="E19" s="56" t="s">
        <v>7</v>
      </c>
      <c r="F19" s="47">
        <f>SUM(F16:F18)</f>
        <v>60</v>
      </c>
    </row>
    <row r="20" spans="1:9" x14ac:dyDescent="0.2">
      <c r="B20" s="51"/>
      <c r="D20" s="48"/>
      <c r="I20" s="49"/>
    </row>
    <row r="21" spans="1:9" ht="20" customHeight="1" x14ac:dyDescent="0.2">
      <c r="A21" s="49" t="s">
        <v>247</v>
      </c>
      <c r="B21" s="51" t="s">
        <v>248</v>
      </c>
      <c r="C21" s="49" t="s">
        <v>152</v>
      </c>
      <c r="D21" s="150" t="s">
        <v>130</v>
      </c>
      <c r="E21" s="76" t="s">
        <v>213</v>
      </c>
      <c r="F21" s="53">
        <v>10</v>
      </c>
      <c r="H21" s="162" t="s">
        <v>354</v>
      </c>
      <c r="I21" s="149" t="s">
        <v>390</v>
      </c>
    </row>
    <row r="22" spans="1:9" ht="20" customHeight="1" x14ac:dyDescent="0.2">
      <c r="C22" s="49" t="s">
        <v>249</v>
      </c>
      <c r="D22" s="150"/>
      <c r="E22" s="76" t="s">
        <v>173</v>
      </c>
      <c r="F22" s="53">
        <v>20</v>
      </c>
      <c r="H22" s="180"/>
      <c r="I22" s="149"/>
    </row>
    <row r="23" spans="1:9" ht="24" customHeight="1" x14ac:dyDescent="0.2">
      <c r="C23" s="49" t="s">
        <v>140</v>
      </c>
      <c r="D23" s="150"/>
      <c r="E23" s="76" t="s">
        <v>214</v>
      </c>
      <c r="F23" s="53">
        <v>20</v>
      </c>
      <c r="H23" s="180"/>
      <c r="I23" s="149"/>
    </row>
    <row r="24" spans="1:9" ht="26" customHeight="1" x14ac:dyDescent="0.2">
      <c r="C24" s="49" t="s">
        <v>152</v>
      </c>
      <c r="D24" s="150"/>
      <c r="E24" s="76" t="s">
        <v>250</v>
      </c>
      <c r="F24" s="53">
        <v>10</v>
      </c>
      <c r="H24" s="180"/>
      <c r="I24" s="149"/>
    </row>
    <row r="25" spans="1:9" ht="24" customHeight="1" x14ac:dyDescent="0.2">
      <c r="C25" s="49" t="s">
        <v>140</v>
      </c>
      <c r="D25" s="76" t="s">
        <v>128</v>
      </c>
      <c r="E25" s="76" t="s">
        <v>251</v>
      </c>
      <c r="F25" s="53">
        <v>20</v>
      </c>
      <c r="H25" s="180"/>
      <c r="I25" s="149"/>
    </row>
    <row r="26" spans="1:9" ht="20" customHeight="1" x14ac:dyDescent="0.2">
      <c r="C26" s="49" t="s">
        <v>252</v>
      </c>
      <c r="D26" s="179" t="s">
        <v>328</v>
      </c>
      <c r="E26" s="76" t="s">
        <v>253</v>
      </c>
      <c r="F26" s="53">
        <v>5</v>
      </c>
      <c r="H26" s="180"/>
      <c r="I26" s="149"/>
    </row>
    <row r="27" spans="1:9" ht="20" customHeight="1" x14ac:dyDescent="0.2">
      <c r="C27" s="49" t="s">
        <v>252</v>
      </c>
      <c r="D27" s="179"/>
      <c r="E27" s="76" t="s">
        <v>177</v>
      </c>
      <c r="F27" s="53">
        <v>10</v>
      </c>
      <c r="H27" s="180"/>
      <c r="I27" s="149"/>
    </row>
    <row r="28" spans="1:9" ht="36" customHeight="1" x14ac:dyDescent="0.2">
      <c r="C28" s="49" t="s">
        <v>252</v>
      </c>
      <c r="D28" s="179"/>
      <c r="E28" s="76" t="s">
        <v>254</v>
      </c>
      <c r="F28" s="53">
        <v>5</v>
      </c>
      <c r="H28" s="180"/>
      <c r="I28" s="149"/>
    </row>
    <row r="29" spans="1:9" x14ac:dyDescent="0.2">
      <c r="D29" s="45"/>
      <c r="E29" s="56" t="s">
        <v>7</v>
      </c>
      <c r="F29" s="47">
        <f>SUM(F21:F28)</f>
        <v>100</v>
      </c>
    </row>
    <row r="31" spans="1:9" x14ac:dyDescent="0.2">
      <c r="D31" s="77"/>
      <c r="E31" s="68" t="s">
        <v>255</v>
      </c>
      <c r="F31" s="69">
        <f>SUM(F29,F19,F14,F10)</f>
        <v>260</v>
      </c>
    </row>
    <row r="33" spans="1:9" x14ac:dyDescent="0.2">
      <c r="A33" s="151" t="s">
        <v>362</v>
      </c>
      <c r="B33" s="151"/>
      <c r="C33" s="151"/>
      <c r="D33" s="151"/>
      <c r="E33" s="151"/>
      <c r="F33" s="151"/>
      <c r="G33" s="151"/>
      <c r="H33" s="151"/>
      <c r="I33" s="151"/>
    </row>
    <row r="34" spans="1:9" ht="12" x14ac:dyDescent="0.2">
      <c r="A34" s="45" t="s">
        <v>118</v>
      </c>
      <c r="B34" s="45" t="s">
        <v>119</v>
      </c>
      <c r="C34" s="46" t="s">
        <v>120</v>
      </c>
      <c r="D34" s="46" t="s">
        <v>121</v>
      </c>
      <c r="E34" s="45" t="s">
        <v>122</v>
      </c>
      <c r="F34" s="47" t="s">
        <v>363</v>
      </c>
      <c r="G34" s="45"/>
      <c r="H34" s="46" t="s">
        <v>124</v>
      </c>
      <c r="I34" s="46" t="s">
        <v>284</v>
      </c>
    </row>
    <row r="35" spans="1:9" ht="24" customHeight="1" x14ac:dyDescent="0.2">
      <c r="A35" s="49" t="s">
        <v>256</v>
      </c>
      <c r="B35" s="51" t="s">
        <v>257</v>
      </c>
      <c r="C35" s="49" t="s">
        <v>180</v>
      </c>
      <c r="D35" s="178" t="s">
        <v>159</v>
      </c>
      <c r="E35" s="118" t="s">
        <v>160</v>
      </c>
      <c r="F35" s="166"/>
      <c r="H35" s="149" t="s">
        <v>391</v>
      </c>
      <c r="I35" s="152" t="s">
        <v>355</v>
      </c>
    </row>
    <row r="36" spans="1:9" ht="26" customHeight="1" x14ac:dyDescent="0.2">
      <c r="D36" s="178"/>
      <c r="E36" s="118" t="s">
        <v>161</v>
      </c>
      <c r="F36" s="166"/>
      <c r="H36" s="149"/>
      <c r="I36" s="149"/>
    </row>
    <row r="37" spans="1:9" ht="24" x14ac:dyDescent="0.2">
      <c r="D37" s="178"/>
      <c r="E37" s="118" t="s">
        <v>162</v>
      </c>
      <c r="F37" s="166"/>
      <c r="H37" s="149"/>
      <c r="I37" s="149"/>
    </row>
    <row r="38" spans="1:9" ht="13" customHeight="1" x14ac:dyDescent="0.2">
      <c r="D38" s="178" t="s">
        <v>153</v>
      </c>
      <c r="E38" s="118" t="s">
        <v>165</v>
      </c>
      <c r="F38" s="166"/>
      <c r="H38" s="149"/>
      <c r="I38" s="149"/>
    </row>
    <row r="39" spans="1:9" ht="12" x14ac:dyDescent="0.2">
      <c r="D39" s="178"/>
      <c r="E39" s="118" t="s">
        <v>166</v>
      </c>
      <c r="F39" s="166"/>
      <c r="H39" s="149"/>
      <c r="I39" s="149"/>
    </row>
    <row r="40" spans="1:9" ht="23" customHeight="1" x14ac:dyDescent="0.2">
      <c r="D40" s="178"/>
      <c r="E40" s="118" t="s">
        <v>167</v>
      </c>
      <c r="F40" s="166"/>
      <c r="H40" s="149"/>
      <c r="I40" s="149"/>
    </row>
    <row r="41" spans="1:9" ht="24" x14ac:dyDescent="0.2">
      <c r="D41" s="178"/>
      <c r="E41" s="118" t="s">
        <v>168</v>
      </c>
      <c r="F41" s="166"/>
      <c r="H41" s="149"/>
      <c r="I41" s="149"/>
    </row>
    <row r="42" spans="1:9" ht="24" x14ac:dyDescent="0.2">
      <c r="D42" s="178"/>
      <c r="E42" s="118" t="s">
        <v>169</v>
      </c>
      <c r="F42" s="166"/>
      <c r="H42" s="149"/>
      <c r="I42" s="149"/>
    </row>
    <row r="43" spans="1:9" ht="36" x14ac:dyDescent="0.2">
      <c r="D43" s="178" t="s">
        <v>126</v>
      </c>
      <c r="E43" s="118" t="s">
        <v>203</v>
      </c>
      <c r="F43" s="166"/>
      <c r="H43" s="149"/>
      <c r="I43" s="149"/>
    </row>
    <row r="44" spans="1:9" ht="24" x14ac:dyDescent="0.2">
      <c r="D44" s="178"/>
      <c r="E44" s="118" t="s">
        <v>127</v>
      </c>
      <c r="F44" s="166"/>
      <c r="H44" s="149"/>
      <c r="I44" s="149"/>
    </row>
    <row r="45" spans="1:9" x14ac:dyDescent="0.2">
      <c r="D45" s="46"/>
      <c r="E45" s="45"/>
      <c r="F45" s="47" t="s">
        <v>179</v>
      </c>
    </row>
  </sheetData>
  <mergeCells count="25">
    <mergeCell ref="B3:B4"/>
    <mergeCell ref="A1:I1"/>
    <mergeCell ref="A33:I33"/>
    <mergeCell ref="D43:D44"/>
    <mergeCell ref="D26:D28"/>
    <mergeCell ref="I35:I44"/>
    <mergeCell ref="I16:I18"/>
    <mergeCell ref="H35:H44"/>
    <mergeCell ref="F35:F44"/>
    <mergeCell ref="H21:H28"/>
    <mergeCell ref="D35:D37"/>
    <mergeCell ref="D38:D42"/>
    <mergeCell ref="I12:I13"/>
    <mergeCell ref="I21:I28"/>
    <mergeCell ref="D8:D9"/>
    <mergeCell ref="D21:D24"/>
    <mergeCell ref="J3:J6"/>
    <mergeCell ref="H3:H9"/>
    <mergeCell ref="H12:H13"/>
    <mergeCell ref="I3:I9"/>
    <mergeCell ref="D17:D18"/>
    <mergeCell ref="D12:D13"/>
    <mergeCell ref="D3:D4"/>
    <mergeCell ref="D5:D7"/>
    <mergeCell ref="H16:H18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E91F-CB5B-F746-9B3A-2EC355B20072}">
  <dimension ref="A1:J46"/>
  <sheetViews>
    <sheetView topLeftCell="A25" zoomScale="161" zoomScaleNormal="161" zoomScalePageLayoutView="132" workbookViewId="0">
      <selection activeCell="D21" sqref="D21:E38"/>
    </sheetView>
  </sheetViews>
  <sheetFormatPr baseColWidth="10" defaultColWidth="10.83203125" defaultRowHeight="11" x14ac:dyDescent="0.2"/>
  <cols>
    <col min="1" max="1" width="9.1640625" style="63" customWidth="1"/>
    <col min="2" max="2" width="10.1640625" style="63" customWidth="1"/>
    <col min="3" max="3" width="5" style="64" customWidth="1"/>
    <col min="4" max="4" width="13.1640625" style="44" customWidth="1"/>
    <col min="5" max="5" width="15" style="44" customWidth="1"/>
    <col min="6" max="6" width="5.83203125" style="53" customWidth="1"/>
    <col min="7" max="7" width="1.6640625" style="44" customWidth="1"/>
    <col min="8" max="8" width="21.6640625" style="63" customWidth="1"/>
    <col min="9" max="9" width="33.33203125" style="44" customWidth="1"/>
    <col min="10" max="10" width="25" style="44" customWidth="1"/>
    <col min="11" max="16384" width="10.83203125" style="44"/>
  </cols>
  <sheetData>
    <row r="1" spans="1:10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62" t="s">
        <v>118</v>
      </c>
      <c r="B2" s="62" t="s">
        <v>119</v>
      </c>
      <c r="C2" s="61" t="s">
        <v>120</v>
      </c>
      <c r="D2" s="46" t="s">
        <v>121</v>
      </c>
      <c r="E2" s="45" t="s">
        <v>122</v>
      </c>
      <c r="F2" s="47" t="s">
        <v>123</v>
      </c>
      <c r="G2" s="45"/>
      <c r="H2" s="78" t="s">
        <v>124</v>
      </c>
      <c r="I2" s="61" t="s">
        <v>284</v>
      </c>
    </row>
    <row r="3" spans="1:10" ht="72" customHeight="1" x14ac:dyDescent="0.2">
      <c r="A3" s="63" t="s">
        <v>258</v>
      </c>
      <c r="B3" s="65" t="s">
        <v>286</v>
      </c>
      <c r="C3" s="64" t="s">
        <v>225</v>
      </c>
      <c r="D3" s="76" t="s">
        <v>226</v>
      </c>
      <c r="E3" s="73" t="s">
        <v>228</v>
      </c>
      <c r="F3" s="53">
        <v>10</v>
      </c>
      <c r="H3" s="171" t="s">
        <v>372</v>
      </c>
      <c r="I3" s="170" t="s">
        <v>392</v>
      </c>
      <c r="J3" s="165" t="s">
        <v>334</v>
      </c>
    </row>
    <row r="4" spans="1:10" ht="34" customHeight="1" x14ac:dyDescent="0.2">
      <c r="D4" s="167" t="s">
        <v>259</v>
      </c>
      <c r="E4" s="73" t="s">
        <v>260</v>
      </c>
      <c r="F4" s="53">
        <v>10</v>
      </c>
      <c r="H4" s="173"/>
      <c r="I4" s="170"/>
      <c r="J4" s="165"/>
    </row>
    <row r="5" spans="1:10" ht="34" customHeight="1" x14ac:dyDescent="0.2">
      <c r="D5" s="167"/>
      <c r="E5" s="73" t="s">
        <v>261</v>
      </c>
      <c r="F5" s="53">
        <v>10</v>
      </c>
      <c r="H5" s="173"/>
      <c r="I5" s="170"/>
      <c r="J5" s="165"/>
    </row>
    <row r="6" spans="1:10" ht="48" customHeight="1" x14ac:dyDescent="0.2">
      <c r="D6" s="167"/>
      <c r="E6" s="73" t="s">
        <v>262</v>
      </c>
      <c r="F6" s="53">
        <v>10</v>
      </c>
      <c r="H6" s="173"/>
      <c r="I6" s="170"/>
    </row>
    <row r="7" spans="1:10" x14ac:dyDescent="0.2">
      <c r="D7" s="45"/>
      <c r="E7" s="56" t="s">
        <v>7</v>
      </c>
      <c r="F7" s="47">
        <f>SUM(F3:F6)</f>
        <v>40</v>
      </c>
    </row>
    <row r="9" spans="1:10" ht="20" customHeight="1" x14ac:dyDescent="0.2">
      <c r="A9" s="63" t="s">
        <v>263</v>
      </c>
      <c r="B9" s="181" t="s">
        <v>264</v>
      </c>
      <c r="C9" s="64" t="s">
        <v>152</v>
      </c>
      <c r="D9" s="167" t="s">
        <v>130</v>
      </c>
      <c r="E9" s="76" t="s">
        <v>213</v>
      </c>
      <c r="F9" s="53">
        <v>10</v>
      </c>
      <c r="H9" s="169" t="s">
        <v>356</v>
      </c>
      <c r="I9" s="170" t="s">
        <v>357</v>
      </c>
    </row>
    <row r="10" spans="1:10" ht="20" customHeight="1" x14ac:dyDescent="0.2">
      <c r="B10" s="181"/>
      <c r="C10" s="64" t="s">
        <v>189</v>
      </c>
      <c r="D10" s="167"/>
      <c r="E10" s="76" t="s">
        <v>173</v>
      </c>
      <c r="F10" s="53">
        <v>10</v>
      </c>
      <c r="H10" s="169"/>
      <c r="I10" s="170"/>
    </row>
    <row r="11" spans="1:10" ht="23" customHeight="1" x14ac:dyDescent="0.2">
      <c r="C11" s="64" t="s">
        <v>140</v>
      </c>
      <c r="D11" s="167"/>
      <c r="E11" s="76" t="s">
        <v>214</v>
      </c>
      <c r="F11" s="53">
        <v>10</v>
      </c>
      <c r="H11" s="169"/>
      <c r="I11" s="170"/>
    </row>
    <row r="12" spans="1:10" ht="23" customHeight="1" x14ac:dyDescent="0.2">
      <c r="C12" s="64" t="s">
        <v>189</v>
      </c>
      <c r="D12" s="167"/>
      <c r="E12" s="76" t="s">
        <v>250</v>
      </c>
      <c r="F12" s="53">
        <v>10</v>
      </c>
      <c r="H12" s="169"/>
      <c r="I12" s="170"/>
    </row>
    <row r="13" spans="1:10" ht="24" customHeight="1" x14ac:dyDescent="0.2">
      <c r="C13" s="64" t="s">
        <v>140</v>
      </c>
      <c r="D13" s="76" t="s">
        <v>128</v>
      </c>
      <c r="E13" s="76" t="s">
        <v>251</v>
      </c>
      <c r="F13" s="53">
        <v>20</v>
      </c>
      <c r="H13" s="169"/>
      <c r="I13" s="170"/>
    </row>
    <row r="14" spans="1:10" x14ac:dyDescent="0.2">
      <c r="D14" s="45"/>
      <c r="E14" s="56" t="s">
        <v>7</v>
      </c>
      <c r="F14" s="47">
        <f>SUM(F9:F13)</f>
        <v>60</v>
      </c>
      <c r="H14" s="60"/>
      <c r="I14" s="49"/>
    </row>
    <row r="15" spans="1:10" x14ac:dyDescent="0.2">
      <c r="H15" s="60"/>
      <c r="I15" s="49"/>
    </row>
    <row r="16" spans="1:10" x14ac:dyDescent="0.2">
      <c r="D16" s="77"/>
      <c r="E16" s="68" t="s">
        <v>265</v>
      </c>
      <c r="F16" s="69">
        <f>SUM(F14,F7)</f>
        <v>100</v>
      </c>
      <c r="H16" s="44"/>
    </row>
    <row r="17" spans="1:9" ht="409" customHeight="1" x14ac:dyDescent="0.2">
      <c r="H17" s="44"/>
    </row>
    <row r="18" spans="1:9" ht="3" customHeight="1" x14ac:dyDescent="0.2">
      <c r="H18" s="44"/>
    </row>
    <row r="19" spans="1:9" x14ac:dyDescent="0.2">
      <c r="A19" s="151" t="s">
        <v>362</v>
      </c>
      <c r="B19" s="151"/>
      <c r="C19" s="151"/>
      <c r="D19" s="151"/>
      <c r="E19" s="151"/>
      <c r="F19" s="151"/>
      <c r="G19" s="151"/>
      <c r="H19" s="151"/>
      <c r="I19" s="151"/>
    </row>
    <row r="20" spans="1:9" ht="12" x14ac:dyDescent="0.2">
      <c r="A20" s="45" t="s">
        <v>118</v>
      </c>
      <c r="B20" s="45" t="s">
        <v>119</v>
      </c>
      <c r="C20" s="46" t="s">
        <v>120</v>
      </c>
      <c r="D20" s="46" t="s">
        <v>121</v>
      </c>
      <c r="E20" s="45" t="s">
        <v>122</v>
      </c>
      <c r="F20" s="47" t="s">
        <v>363</v>
      </c>
      <c r="G20" s="45"/>
      <c r="H20" s="46" t="s">
        <v>124</v>
      </c>
      <c r="I20" s="46" t="s">
        <v>284</v>
      </c>
    </row>
    <row r="21" spans="1:9" ht="25" customHeight="1" x14ac:dyDescent="0.2">
      <c r="A21" s="63" t="s">
        <v>266</v>
      </c>
      <c r="B21" s="79" t="s">
        <v>267</v>
      </c>
      <c r="C21" s="170" t="s">
        <v>268</v>
      </c>
      <c r="D21" s="168" t="s">
        <v>159</v>
      </c>
      <c r="E21" s="118" t="s">
        <v>160</v>
      </c>
      <c r="F21" s="183"/>
      <c r="H21" s="169" t="s">
        <v>393</v>
      </c>
      <c r="I21" s="170" t="s">
        <v>394</v>
      </c>
    </row>
    <row r="22" spans="1:9" ht="24" customHeight="1" x14ac:dyDescent="0.2">
      <c r="C22" s="170"/>
      <c r="D22" s="168"/>
      <c r="E22" s="118" t="s">
        <v>161</v>
      </c>
      <c r="F22" s="183"/>
      <c r="H22" s="169"/>
      <c r="I22" s="170"/>
    </row>
    <row r="23" spans="1:9" ht="24" x14ac:dyDescent="0.2">
      <c r="D23" s="168"/>
      <c r="E23" s="118" t="s">
        <v>162</v>
      </c>
      <c r="F23" s="183"/>
      <c r="H23" s="169"/>
      <c r="I23" s="170"/>
    </row>
    <row r="24" spans="1:9" ht="24" customHeight="1" x14ac:dyDescent="0.2">
      <c r="D24" s="168" t="s">
        <v>153</v>
      </c>
      <c r="E24" s="118" t="s">
        <v>165</v>
      </c>
      <c r="F24" s="183"/>
      <c r="H24" s="169"/>
      <c r="I24" s="170"/>
    </row>
    <row r="25" spans="1:9" ht="15.75" customHeight="1" x14ac:dyDescent="0.2">
      <c r="D25" s="168"/>
      <c r="E25" s="118" t="s">
        <v>166</v>
      </c>
      <c r="F25" s="183"/>
      <c r="H25" s="169"/>
      <c r="I25" s="170"/>
    </row>
    <row r="26" spans="1:9" ht="25" customHeight="1" x14ac:dyDescent="0.2">
      <c r="D26" s="168"/>
      <c r="E26" s="118" t="s">
        <v>167</v>
      </c>
      <c r="F26" s="183"/>
      <c r="H26" s="169"/>
      <c r="I26" s="170"/>
    </row>
    <row r="27" spans="1:9" ht="23" customHeight="1" x14ac:dyDescent="0.2">
      <c r="D27" s="168"/>
      <c r="E27" s="118" t="s">
        <v>168</v>
      </c>
      <c r="F27" s="183"/>
      <c r="H27" s="169"/>
      <c r="I27" s="170"/>
    </row>
    <row r="28" spans="1:9" ht="23" customHeight="1" x14ac:dyDescent="0.2">
      <c r="D28" s="168"/>
      <c r="E28" s="118" t="s">
        <v>169</v>
      </c>
      <c r="F28" s="183"/>
      <c r="H28" s="169"/>
      <c r="I28" s="170"/>
    </row>
    <row r="29" spans="1:9" ht="34" customHeight="1" x14ac:dyDescent="0.2">
      <c r="D29" s="168" t="s">
        <v>130</v>
      </c>
      <c r="E29" s="118" t="s">
        <v>135</v>
      </c>
      <c r="F29" s="183"/>
      <c r="H29" s="169"/>
      <c r="I29" s="170"/>
    </row>
    <row r="30" spans="1:9" ht="12" customHeight="1" x14ac:dyDescent="0.2">
      <c r="D30" s="168"/>
      <c r="E30" s="118" t="s">
        <v>172</v>
      </c>
      <c r="F30" s="183"/>
      <c r="H30" s="169"/>
      <c r="I30" s="170"/>
    </row>
    <row r="31" spans="1:9" ht="13" customHeight="1" x14ac:dyDescent="0.2">
      <c r="D31" s="168"/>
      <c r="E31" s="118" t="s">
        <v>173</v>
      </c>
      <c r="F31" s="183"/>
      <c r="H31" s="169"/>
      <c r="I31" s="170"/>
    </row>
    <row r="32" spans="1:9" ht="23" customHeight="1" x14ac:dyDescent="0.2">
      <c r="D32" s="168"/>
      <c r="E32" s="118" t="s">
        <v>174</v>
      </c>
      <c r="F32" s="183"/>
      <c r="H32" s="169"/>
      <c r="I32" s="170"/>
    </row>
    <row r="33" spans="4:9" ht="23" customHeight="1" x14ac:dyDescent="0.2">
      <c r="D33" s="168"/>
      <c r="E33" s="118" t="s">
        <v>175</v>
      </c>
      <c r="F33" s="183"/>
      <c r="H33" s="169"/>
      <c r="I33" s="170"/>
    </row>
    <row r="34" spans="4:9" ht="24" x14ac:dyDescent="0.2">
      <c r="D34" s="118" t="s">
        <v>128</v>
      </c>
      <c r="E34" s="118" t="s">
        <v>229</v>
      </c>
      <c r="F34" s="183"/>
      <c r="H34" s="169"/>
      <c r="I34" s="170"/>
    </row>
    <row r="35" spans="4:9" ht="61" customHeight="1" x14ac:dyDescent="0.2">
      <c r="D35" s="118" t="s">
        <v>226</v>
      </c>
      <c r="E35" s="118" t="s">
        <v>269</v>
      </c>
      <c r="F35" s="183"/>
      <c r="H35" s="169"/>
      <c r="I35" s="170"/>
    </row>
    <row r="36" spans="4:9" ht="32" customHeight="1" x14ac:dyDescent="0.2">
      <c r="D36" s="168" t="s">
        <v>259</v>
      </c>
      <c r="E36" s="118" t="s">
        <v>270</v>
      </c>
      <c r="F36" s="183"/>
      <c r="H36" s="169"/>
      <c r="I36" s="170"/>
    </row>
    <row r="37" spans="4:9" ht="36" customHeight="1" x14ac:dyDescent="0.2">
      <c r="D37" s="168"/>
      <c r="E37" s="118" t="s">
        <v>271</v>
      </c>
      <c r="F37" s="183"/>
      <c r="H37" s="169"/>
      <c r="I37" s="170"/>
    </row>
    <row r="38" spans="4:9" ht="49" customHeight="1" x14ac:dyDescent="0.2">
      <c r="D38" s="118" t="s">
        <v>222</v>
      </c>
      <c r="E38" s="118" t="s">
        <v>272</v>
      </c>
      <c r="F38" s="183"/>
      <c r="H38" s="169"/>
      <c r="I38" s="170"/>
    </row>
    <row r="39" spans="4:9" x14ac:dyDescent="0.2">
      <c r="D39" s="46"/>
      <c r="E39" s="45"/>
      <c r="F39" s="47" t="s">
        <v>179</v>
      </c>
    </row>
    <row r="46" spans="4:9" ht="83" customHeight="1" x14ac:dyDescent="0.2"/>
  </sheetData>
  <mergeCells count="18">
    <mergeCell ref="D36:D37"/>
    <mergeCell ref="J3:J5"/>
    <mergeCell ref="D24:D28"/>
    <mergeCell ref="D29:D33"/>
    <mergeCell ref="F21:F38"/>
    <mergeCell ref="D9:D12"/>
    <mergeCell ref="D21:D23"/>
    <mergeCell ref="H9:H13"/>
    <mergeCell ref="I9:I13"/>
    <mergeCell ref="I21:I38"/>
    <mergeCell ref="H21:H38"/>
    <mergeCell ref="H3:H6"/>
    <mergeCell ref="I3:I6"/>
    <mergeCell ref="B9:B10"/>
    <mergeCell ref="C21:C22"/>
    <mergeCell ref="A1:I1"/>
    <mergeCell ref="A19:I19"/>
    <mergeCell ref="D4:D6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12DA-FB26-9147-A2EC-CD6439E28CC9}">
  <dimension ref="A1:J13"/>
  <sheetViews>
    <sheetView zoomScale="128" zoomScaleNormal="128" zoomScalePageLayoutView="150" workbookViewId="0">
      <selection activeCell="I3" sqref="I3:I10"/>
    </sheetView>
  </sheetViews>
  <sheetFormatPr baseColWidth="10" defaultColWidth="10.83203125" defaultRowHeight="11" x14ac:dyDescent="0.2"/>
  <cols>
    <col min="1" max="1" width="9.1640625" style="63" customWidth="1"/>
    <col min="2" max="2" width="10" style="63" customWidth="1"/>
    <col min="3" max="3" width="5" style="63" customWidth="1"/>
    <col min="4" max="4" width="13.33203125" style="63" customWidth="1"/>
    <col min="5" max="5" width="15" style="63" customWidth="1"/>
    <col min="6" max="6" width="5.83203125" style="53" customWidth="1"/>
    <col min="7" max="7" width="1.6640625" style="63" customWidth="1"/>
    <col min="8" max="8" width="21.83203125" style="63" customWidth="1"/>
    <col min="9" max="9" width="33.33203125" style="63" customWidth="1"/>
    <col min="10" max="10" width="25" style="63" customWidth="1"/>
    <col min="11" max="16384" width="10.83203125" style="63"/>
  </cols>
  <sheetData>
    <row r="1" spans="1:10" s="44" customFormat="1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62" t="s">
        <v>118</v>
      </c>
      <c r="B2" s="62" t="s">
        <v>119</v>
      </c>
      <c r="C2" s="61" t="s">
        <v>120</v>
      </c>
      <c r="D2" s="61" t="s">
        <v>121</v>
      </c>
      <c r="E2" s="62" t="s">
        <v>122</v>
      </c>
      <c r="F2" s="47" t="s">
        <v>123</v>
      </c>
      <c r="G2" s="62"/>
      <c r="H2" s="78" t="s">
        <v>124</v>
      </c>
      <c r="I2" s="61" t="s">
        <v>284</v>
      </c>
    </row>
    <row r="3" spans="1:10" ht="18" customHeight="1" x14ac:dyDescent="0.2">
      <c r="A3" s="63" t="s">
        <v>273</v>
      </c>
      <c r="B3" s="177" t="s">
        <v>274</v>
      </c>
      <c r="C3" s="65"/>
      <c r="D3" s="167" t="s">
        <v>130</v>
      </c>
      <c r="E3" s="72" t="s">
        <v>173</v>
      </c>
      <c r="F3" s="53">
        <v>10</v>
      </c>
      <c r="H3" s="169" t="s">
        <v>395</v>
      </c>
      <c r="I3" s="170" t="s">
        <v>396</v>
      </c>
      <c r="J3" s="165" t="s">
        <v>334</v>
      </c>
    </row>
    <row r="4" spans="1:10" ht="21" customHeight="1" x14ac:dyDescent="0.2">
      <c r="B4" s="177"/>
      <c r="D4" s="167"/>
      <c r="E4" s="72" t="s">
        <v>214</v>
      </c>
      <c r="F4" s="53">
        <v>10</v>
      </c>
      <c r="H4" s="174"/>
      <c r="I4" s="170"/>
      <c r="J4" s="165"/>
    </row>
    <row r="5" spans="1:10" ht="24" customHeight="1" x14ac:dyDescent="0.2">
      <c r="D5" s="167" t="s">
        <v>150</v>
      </c>
      <c r="E5" s="72" t="s">
        <v>340</v>
      </c>
      <c r="F5" s="53">
        <v>10</v>
      </c>
      <c r="H5" s="174"/>
      <c r="I5" s="170"/>
      <c r="J5" s="165"/>
    </row>
    <row r="6" spans="1:10" ht="50" customHeight="1" x14ac:dyDescent="0.2">
      <c r="D6" s="167"/>
      <c r="E6" s="72" t="s">
        <v>338</v>
      </c>
      <c r="F6" s="53">
        <v>10</v>
      </c>
      <c r="H6" s="174"/>
      <c r="I6" s="170"/>
      <c r="J6" s="165"/>
    </row>
    <row r="7" spans="1:10" ht="23" customHeight="1" x14ac:dyDescent="0.2">
      <c r="C7" s="63" t="s">
        <v>140</v>
      </c>
      <c r="D7" s="72" t="s">
        <v>128</v>
      </c>
      <c r="E7" s="72" t="s">
        <v>251</v>
      </c>
      <c r="F7" s="53">
        <v>20</v>
      </c>
      <c r="H7" s="174"/>
      <c r="I7" s="170"/>
    </row>
    <row r="8" spans="1:10" ht="24" customHeight="1" x14ac:dyDescent="0.2">
      <c r="D8" s="167" t="s">
        <v>275</v>
      </c>
      <c r="E8" s="72" t="s">
        <v>344</v>
      </c>
      <c r="F8" s="53">
        <v>10</v>
      </c>
      <c r="H8" s="174"/>
      <c r="I8" s="170"/>
    </row>
    <row r="9" spans="1:10" ht="24" customHeight="1" x14ac:dyDescent="0.2">
      <c r="D9" s="167"/>
      <c r="E9" s="72" t="s">
        <v>345</v>
      </c>
      <c r="F9" s="53">
        <v>10</v>
      </c>
      <c r="H9" s="174"/>
      <c r="I9" s="170"/>
    </row>
    <row r="10" spans="1:10" ht="59" customHeight="1" x14ac:dyDescent="0.2">
      <c r="C10" s="63" t="s">
        <v>225</v>
      </c>
      <c r="D10" s="72" t="s">
        <v>226</v>
      </c>
      <c r="E10" s="80" t="s">
        <v>228</v>
      </c>
      <c r="F10" s="53">
        <v>20</v>
      </c>
      <c r="H10" s="174"/>
      <c r="I10" s="170"/>
    </row>
    <row r="11" spans="1:10" x14ac:dyDescent="0.2">
      <c r="D11" s="62"/>
      <c r="E11" s="56" t="s">
        <v>7</v>
      </c>
      <c r="F11" s="47">
        <f>SUM(F3:F10)</f>
        <v>100</v>
      </c>
    </row>
    <row r="13" spans="1:10" x14ac:dyDescent="0.2">
      <c r="D13" s="81"/>
      <c r="E13" s="68" t="s">
        <v>276</v>
      </c>
      <c r="F13" s="69">
        <f>SUM(F11)</f>
        <v>100</v>
      </c>
    </row>
  </sheetData>
  <mergeCells count="8">
    <mergeCell ref="J3:J6"/>
    <mergeCell ref="A1:I1"/>
    <mergeCell ref="H3:H10"/>
    <mergeCell ref="D3:D4"/>
    <mergeCell ref="D5:D6"/>
    <mergeCell ref="D8:D9"/>
    <mergeCell ref="I3:I10"/>
    <mergeCell ref="B3:B4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47F8-C3D1-ED4E-B2B1-B0C161549688}">
  <dimension ref="A1:J11"/>
  <sheetViews>
    <sheetView zoomScaleNormal="100" zoomScalePageLayoutView="150" workbookViewId="0">
      <selection activeCell="F3" sqref="F3:F8"/>
    </sheetView>
  </sheetViews>
  <sheetFormatPr baseColWidth="10" defaultColWidth="10.83203125" defaultRowHeight="11" x14ac:dyDescent="0.2"/>
  <cols>
    <col min="1" max="1" width="9.1640625" style="63" customWidth="1"/>
    <col min="2" max="2" width="10" style="63" customWidth="1"/>
    <col min="3" max="3" width="5" style="63" customWidth="1"/>
    <col min="4" max="4" width="13.33203125" style="63" customWidth="1"/>
    <col min="5" max="5" width="15" style="63" customWidth="1"/>
    <col min="6" max="6" width="5.83203125" style="53" customWidth="1"/>
    <col min="7" max="7" width="1.6640625" style="63" customWidth="1"/>
    <col min="8" max="8" width="21.6640625" style="63" customWidth="1"/>
    <col min="9" max="9" width="33.5" style="63" customWidth="1"/>
    <col min="10" max="10" width="25.1640625" style="63" customWidth="1"/>
    <col min="11" max="16384" width="10.83203125" style="63"/>
  </cols>
  <sheetData>
    <row r="1" spans="1:10" s="44" customFormat="1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62" t="s">
        <v>118</v>
      </c>
      <c r="B2" s="62" t="s">
        <v>119</v>
      </c>
      <c r="C2" s="61" t="s">
        <v>120</v>
      </c>
      <c r="D2" s="61" t="s">
        <v>121</v>
      </c>
      <c r="E2" s="62" t="s">
        <v>122</v>
      </c>
      <c r="F2" s="47" t="s">
        <v>123</v>
      </c>
      <c r="G2" s="62"/>
      <c r="H2" s="78" t="s">
        <v>124</v>
      </c>
      <c r="I2" s="61" t="s">
        <v>284</v>
      </c>
    </row>
    <row r="3" spans="1:10" ht="25" customHeight="1" x14ac:dyDescent="0.2">
      <c r="A3" s="64" t="s">
        <v>277</v>
      </c>
      <c r="B3" s="177" t="s">
        <v>278</v>
      </c>
      <c r="C3" s="65"/>
      <c r="D3" s="182" t="s">
        <v>328</v>
      </c>
      <c r="E3" s="72" t="s">
        <v>253</v>
      </c>
      <c r="F3" s="53">
        <v>10</v>
      </c>
      <c r="H3" s="169" t="s">
        <v>358</v>
      </c>
      <c r="I3" s="170" t="s">
        <v>359</v>
      </c>
      <c r="J3" s="165" t="s">
        <v>334</v>
      </c>
    </row>
    <row r="4" spans="1:10" ht="25" customHeight="1" x14ac:dyDescent="0.2">
      <c r="A4" s="64"/>
      <c r="B4" s="177"/>
      <c r="C4" s="64"/>
      <c r="D4" s="182"/>
      <c r="E4" s="72" t="s">
        <v>177</v>
      </c>
      <c r="F4" s="53">
        <v>10</v>
      </c>
      <c r="H4" s="174"/>
      <c r="I4" s="173"/>
      <c r="J4" s="165"/>
    </row>
    <row r="5" spans="1:10" ht="34" customHeight="1" x14ac:dyDescent="0.2">
      <c r="A5" s="64"/>
      <c r="B5" s="64"/>
      <c r="C5" s="64"/>
      <c r="D5" s="182"/>
      <c r="E5" s="72" t="s">
        <v>254</v>
      </c>
      <c r="F5" s="53">
        <v>20</v>
      </c>
      <c r="H5" s="174"/>
      <c r="I5" s="173"/>
      <c r="J5" s="165"/>
    </row>
    <row r="6" spans="1:10" ht="22" customHeight="1" x14ac:dyDescent="0.2">
      <c r="A6" s="64"/>
      <c r="B6" s="64"/>
      <c r="C6" s="64" t="s">
        <v>140</v>
      </c>
      <c r="D6" s="72" t="s">
        <v>128</v>
      </c>
      <c r="E6" s="121" t="s">
        <v>251</v>
      </c>
      <c r="F6" s="53">
        <v>30</v>
      </c>
      <c r="H6" s="174"/>
      <c r="I6" s="173"/>
      <c r="J6" s="165"/>
    </row>
    <row r="7" spans="1:10" ht="46" customHeight="1" x14ac:dyDescent="0.2">
      <c r="A7" s="64"/>
      <c r="B7" s="64"/>
      <c r="C7" s="64" t="s">
        <v>225</v>
      </c>
      <c r="D7" s="167" t="s">
        <v>226</v>
      </c>
      <c r="E7" s="80" t="s">
        <v>228</v>
      </c>
      <c r="F7" s="53">
        <v>20</v>
      </c>
      <c r="H7" s="174"/>
      <c r="I7" s="173"/>
      <c r="J7" s="165"/>
    </row>
    <row r="8" spans="1:10" ht="36" customHeight="1" x14ac:dyDescent="0.2">
      <c r="A8" s="64"/>
      <c r="B8" s="64"/>
      <c r="C8" s="64"/>
      <c r="D8" s="167"/>
      <c r="E8" s="80" t="s">
        <v>227</v>
      </c>
      <c r="F8" s="53">
        <v>10</v>
      </c>
      <c r="H8" s="174"/>
      <c r="I8" s="173"/>
    </row>
    <row r="9" spans="1:10" x14ac:dyDescent="0.2">
      <c r="D9" s="62"/>
      <c r="E9" s="56" t="s">
        <v>7</v>
      </c>
      <c r="F9" s="47">
        <f>SUM(F3:F8)</f>
        <v>100</v>
      </c>
    </row>
    <row r="11" spans="1:10" x14ac:dyDescent="0.2">
      <c r="D11" s="81"/>
      <c r="E11" s="68" t="s">
        <v>279</v>
      </c>
      <c r="F11" s="69">
        <f>SUM(F9)</f>
        <v>100</v>
      </c>
    </row>
  </sheetData>
  <mergeCells count="7">
    <mergeCell ref="A1:I1"/>
    <mergeCell ref="J3:J7"/>
    <mergeCell ref="H3:H8"/>
    <mergeCell ref="D7:D8"/>
    <mergeCell ref="D3:D5"/>
    <mergeCell ref="I3:I8"/>
    <mergeCell ref="B3:B4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54F0-FA74-994C-A386-325D5839B686}">
  <dimension ref="A1:J12"/>
  <sheetViews>
    <sheetView tabSelected="1" zoomScaleNormal="100" zoomScalePageLayoutView="150" workbookViewId="0">
      <selection activeCell="J13" sqref="J13"/>
    </sheetView>
  </sheetViews>
  <sheetFormatPr baseColWidth="10" defaultColWidth="11" defaultRowHeight="11" x14ac:dyDescent="0.2"/>
  <cols>
    <col min="1" max="1" width="9.1640625" style="63" customWidth="1"/>
    <col min="2" max="2" width="10" style="63" customWidth="1"/>
    <col min="3" max="3" width="5" style="63" customWidth="1"/>
    <col min="4" max="4" width="13.33203125" style="44" customWidth="1"/>
    <col min="5" max="5" width="15" style="44" customWidth="1"/>
    <col min="6" max="6" width="5.83203125" style="44" customWidth="1"/>
    <col min="7" max="7" width="1.6640625" style="44" customWidth="1"/>
    <col min="8" max="8" width="21.6640625" style="44" customWidth="1"/>
    <col min="9" max="9" width="33.33203125" style="44" customWidth="1"/>
    <col min="10" max="10" width="25" style="44" customWidth="1"/>
    <col min="11" max="16384" width="11" style="44"/>
  </cols>
  <sheetData>
    <row r="1" spans="1:10" x14ac:dyDescent="0.2">
      <c r="A1" s="151" t="s">
        <v>361</v>
      </c>
      <c r="B1" s="151"/>
      <c r="C1" s="151"/>
      <c r="D1" s="151"/>
      <c r="E1" s="151"/>
      <c r="F1" s="151"/>
      <c r="G1" s="151"/>
      <c r="H1" s="151"/>
      <c r="I1" s="151"/>
    </row>
    <row r="2" spans="1:10" ht="12" x14ac:dyDescent="0.2">
      <c r="A2" s="62" t="s">
        <v>118</v>
      </c>
      <c r="B2" s="62" t="s">
        <v>119</v>
      </c>
      <c r="C2" s="61" t="s">
        <v>120</v>
      </c>
      <c r="D2" s="46" t="s">
        <v>121</v>
      </c>
      <c r="E2" s="45" t="s">
        <v>122</v>
      </c>
      <c r="F2" s="47" t="s">
        <v>123</v>
      </c>
      <c r="G2" s="45"/>
      <c r="H2" s="78" t="s">
        <v>124</v>
      </c>
      <c r="I2" s="61" t="s">
        <v>284</v>
      </c>
    </row>
    <row r="3" spans="1:10" ht="30" customHeight="1" x14ac:dyDescent="0.2">
      <c r="A3" s="63" t="s">
        <v>280</v>
      </c>
      <c r="B3" s="65" t="s">
        <v>281</v>
      </c>
      <c r="C3" s="64" t="s">
        <v>140</v>
      </c>
      <c r="D3" s="76" t="s">
        <v>128</v>
      </c>
      <c r="E3" s="76" t="s">
        <v>251</v>
      </c>
      <c r="F3" s="53">
        <v>40</v>
      </c>
      <c r="H3" s="169" t="s">
        <v>365</v>
      </c>
      <c r="I3" s="171" t="s">
        <v>360</v>
      </c>
      <c r="J3" s="165" t="s">
        <v>334</v>
      </c>
    </row>
    <row r="4" spans="1:10" ht="26" customHeight="1" x14ac:dyDescent="0.2">
      <c r="D4" s="167" t="s">
        <v>275</v>
      </c>
      <c r="E4" s="76" t="s">
        <v>344</v>
      </c>
      <c r="F4" s="53">
        <v>5</v>
      </c>
      <c r="H4" s="174"/>
      <c r="I4" s="170"/>
      <c r="J4" s="165"/>
    </row>
    <row r="5" spans="1:10" ht="26" customHeight="1" x14ac:dyDescent="0.2">
      <c r="D5" s="167"/>
      <c r="E5" s="76" t="s">
        <v>345</v>
      </c>
      <c r="F5" s="53">
        <v>5</v>
      </c>
      <c r="H5" s="174"/>
      <c r="I5" s="170"/>
      <c r="J5" s="165"/>
    </row>
    <row r="6" spans="1:10" ht="58" customHeight="1" x14ac:dyDescent="0.2">
      <c r="C6" s="63" t="s">
        <v>225</v>
      </c>
      <c r="D6" s="76" t="s">
        <v>226</v>
      </c>
      <c r="E6" s="73" t="s">
        <v>228</v>
      </c>
      <c r="F6" s="53">
        <v>35</v>
      </c>
      <c r="H6" s="174"/>
      <c r="I6" s="170"/>
    </row>
    <row r="7" spans="1:10" ht="38" customHeight="1" x14ac:dyDescent="0.2">
      <c r="D7" s="167" t="s">
        <v>259</v>
      </c>
      <c r="E7" s="73" t="s">
        <v>260</v>
      </c>
      <c r="F7" s="53">
        <v>5</v>
      </c>
      <c r="H7" s="174"/>
      <c r="I7" s="170"/>
    </row>
    <row r="8" spans="1:10" ht="38" customHeight="1" x14ac:dyDescent="0.2">
      <c r="D8" s="167"/>
      <c r="E8" s="73" t="s">
        <v>261</v>
      </c>
      <c r="F8" s="53">
        <v>5</v>
      </c>
      <c r="H8" s="174"/>
      <c r="I8" s="170"/>
    </row>
    <row r="9" spans="1:10" ht="48" customHeight="1" x14ac:dyDescent="0.2">
      <c r="D9" s="167"/>
      <c r="E9" s="73" t="s">
        <v>262</v>
      </c>
      <c r="F9" s="53">
        <v>5</v>
      </c>
      <c r="H9" s="174"/>
      <c r="I9" s="170"/>
    </row>
    <row r="10" spans="1:10" x14ac:dyDescent="0.2">
      <c r="D10" s="45"/>
      <c r="E10" s="56" t="s">
        <v>7</v>
      </c>
      <c r="F10" s="47">
        <f>SUM(F3:F9)</f>
        <v>100</v>
      </c>
    </row>
    <row r="11" spans="1:10" x14ac:dyDescent="0.2">
      <c r="F11" s="53"/>
    </row>
    <row r="12" spans="1:10" x14ac:dyDescent="0.2">
      <c r="D12" s="77"/>
      <c r="E12" s="68" t="s">
        <v>282</v>
      </c>
      <c r="F12" s="69">
        <f>SUM(F10)</f>
        <v>100</v>
      </c>
    </row>
  </sheetData>
  <mergeCells count="6">
    <mergeCell ref="J3:J5"/>
    <mergeCell ref="A1:I1"/>
    <mergeCell ref="H3:H9"/>
    <mergeCell ref="D4:D5"/>
    <mergeCell ref="D7:D9"/>
    <mergeCell ref="I3:I9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5086E6A63F2744BE17F2CFC6125998" ma:contentTypeVersion="3" ma:contentTypeDescription="Ein neues Dokument erstellen." ma:contentTypeScope="" ma:versionID="6d258e2b2a234906c75aef0b2c5db0fe">
  <xsd:schema xmlns:xsd="http://www.w3.org/2001/XMLSchema" xmlns:xs="http://www.w3.org/2001/XMLSchema" xmlns:p="http://schemas.microsoft.com/office/2006/metadata/properties" xmlns:ns2="66ae25fb-d669-448d-a673-6a95218b3606" targetNamespace="http://schemas.microsoft.com/office/2006/metadata/properties" ma:root="true" ma:fieldsID="675b1a3c5943096942d9dcb19ce2970f" ns2:_="">
    <xsd:import namespace="66ae25fb-d669-448d-a673-6a95218b36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e25fb-d669-448d-a673-6a95218b36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070C46-36BA-4D43-8E84-75CBBD9F05FC}"/>
</file>

<file path=customXml/itemProps2.xml><?xml version="1.0" encoding="utf-8"?>
<ds:datastoreItem xmlns:ds="http://schemas.openxmlformats.org/officeDocument/2006/customXml" ds:itemID="{2E87C54F-24FB-47C4-AEBD-22D046B2C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445EDB-6134-40A3-B3FF-C92936B6C43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01e05b83-8769-43e9-815e-965c35385879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Lektionentafel BFS</vt:lpstr>
      <vt:lpstr>Übersicht Module</vt:lpstr>
      <vt:lpstr>Lernortkoordinationstabelle</vt:lpstr>
      <vt:lpstr>S1 - J1</vt:lpstr>
      <vt:lpstr>S2 - J1</vt:lpstr>
      <vt:lpstr>S3 - J2</vt:lpstr>
      <vt:lpstr>S4 - J2</vt:lpstr>
      <vt:lpstr>S5 - J3</vt:lpstr>
      <vt:lpstr>S6 - J3</vt:lpstr>
      <vt:lpstr>S7 - J4</vt:lpstr>
      <vt:lpstr>S8 - J4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2023-10-10T08:52:10Z</cp:lastPrinted>
  <dcterms:created xsi:type="dcterms:W3CDTF">2022-12-07T08:18:27Z</dcterms:created>
  <dcterms:modified xsi:type="dcterms:W3CDTF">2023-10-10T09:56:35Z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0x010100C75086E6A63F2744BE17F2CFC6125998</vt:lpwstr>
  </property>
</Properties>
</file>